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729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FIN2_240118\0. Información a Publicar LGCG y LDF\EJERCICIO 2019\LGCG abr-jun 2019\"/>
    </mc:Choice>
  </mc:AlternateContent>
  <bookViews>
    <workbookView xWindow="0" yWindow="0" windowWidth="23040" windowHeight="8508"/>
  </bookViews>
  <sheets>
    <sheet name="Hoja1" sheetId="1" r:id="rId1"/>
  </sheets>
  <definedNames>
    <definedName name="_xlnm.Print_Area" localSheetId="0">Hoja1!$A$1:$H$511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7" i="1" l="1"/>
  <c r="D507" i="1"/>
  <c r="C507" i="1"/>
  <c r="E492" i="1"/>
  <c r="E470" i="1"/>
  <c r="E458" i="1"/>
  <c r="E450" i="1"/>
  <c r="C437" i="1"/>
  <c r="C432" i="1"/>
  <c r="D424" i="1"/>
  <c r="C424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D397" i="1"/>
  <c r="C397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C367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C343" i="1"/>
  <c r="C265" i="1"/>
  <c r="C255" i="1"/>
  <c r="C223" i="1"/>
  <c r="C213" i="1"/>
  <c r="C205" i="1"/>
  <c r="C197" i="1"/>
  <c r="F189" i="1"/>
  <c r="E189" i="1"/>
  <c r="D189" i="1"/>
  <c r="C189" i="1"/>
  <c r="C164" i="1"/>
  <c r="C154" i="1"/>
  <c r="D146" i="1"/>
  <c r="C146" i="1"/>
  <c r="E144" i="1"/>
  <c r="E146" i="1" s="1"/>
  <c r="E140" i="1"/>
  <c r="D135" i="1"/>
  <c r="C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D116" i="1"/>
  <c r="C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D88" i="1"/>
  <c r="C88" i="1"/>
  <c r="E87" i="1"/>
  <c r="E86" i="1"/>
  <c r="C78" i="1"/>
  <c r="C69" i="1"/>
  <c r="C58" i="1"/>
  <c r="F47" i="1"/>
  <c r="E47" i="1"/>
  <c r="D47" i="1"/>
  <c r="C45" i="1"/>
  <c r="C43" i="1"/>
  <c r="C41" i="1"/>
  <c r="C39" i="1"/>
  <c r="E35" i="1"/>
  <c r="D35" i="1"/>
  <c r="C35" i="1"/>
  <c r="E23" i="1"/>
  <c r="C23" i="1"/>
  <c r="C439" i="1" l="1"/>
  <c r="E500" i="1"/>
  <c r="E88" i="1"/>
  <c r="C136" i="1"/>
  <c r="E424" i="1"/>
  <c r="E116" i="1"/>
  <c r="D136" i="1"/>
  <c r="C47" i="1"/>
  <c r="E135" i="1"/>
  <c r="E367" i="1"/>
  <c r="E397" i="1"/>
  <c r="E463" i="1"/>
  <c r="E136" i="1" l="1"/>
</calcChain>
</file>

<file path=xl/sharedStrings.xml><?xml version="1.0" encoding="utf-8"?>
<sst xmlns="http://schemas.openxmlformats.org/spreadsheetml/2006/main" count="417" uniqueCount="365">
  <si>
    <t xml:space="preserve">NOTAS A LOS ESTADOS FINANCIEROS </t>
  </si>
  <si>
    <t>Al 30 de junio del 2019</t>
  </si>
  <si>
    <t>Ente Público:</t>
  </si>
  <si>
    <t>UNIVERSIDAD POLITÉCNICA DE JUVENTINO ROSAS</t>
  </si>
  <si>
    <t>NOTAS DE DESGLOSE</t>
  </si>
  <si>
    <t>I) NOTAS AL ESTADO DE SITUACIÓN FINANCIERA</t>
  </si>
  <si>
    <t>ACTIVO</t>
  </si>
  <si>
    <t>* EFECTIVO Y EQUIVALENTES</t>
  </si>
  <si>
    <t>ESF-01 FONDOS C/INVERSIONES FINANCIERAS</t>
  </si>
  <si>
    <t>MONTO</t>
  </si>
  <si>
    <t>TIPO</t>
  </si>
  <si>
    <t>MONTO PARCIAL</t>
  </si>
  <si>
    <t>1114 Inversiones a 3 meses</t>
  </si>
  <si>
    <t>1121 Inversiones mayores a 3 meses hasta 12.</t>
  </si>
  <si>
    <t>1211 INVERSIONES A LP</t>
  </si>
  <si>
    <t>* DERECHOSA RECIBIR EFECTIVO Y EQUIVALENTES Y BIENES O SERVICIOS A RECIBIR</t>
  </si>
  <si>
    <t>ESF-02 INGRESOS P/RECUPERAR</t>
  </si>
  <si>
    <t>2014</t>
  </si>
  <si>
    <t>2013</t>
  </si>
  <si>
    <t>1122 CUENTAS POR COBRAR CP</t>
  </si>
  <si>
    <t>1124 INGRESOS POR RECUPERAR CP</t>
  </si>
  <si>
    <t>ESF-03 DEUDORES P/RECUPERAR</t>
  </si>
  <si>
    <t>90 DIAS</t>
  </si>
  <si>
    <t>180 DIAS</t>
  </si>
  <si>
    <t>365 DIAS</t>
  </si>
  <si>
    <t>1123 DEUDORES PENDIENTES POR RECUPERAR</t>
  </si>
  <si>
    <t>1125  FONDO FIJO</t>
  </si>
  <si>
    <t>1131 ANTICIPO A PROVEEDORES</t>
  </si>
  <si>
    <t>1134 ANTICIPO A CONTRATISTAS BIENES PROPIOS</t>
  </si>
  <si>
    <t>* BIENES DISPONIBLES PARA SU TRANSFORMACIÓN O CONSUMO.</t>
  </si>
  <si>
    <t>ESF-05 INVENTARIO Y ALMACENES</t>
  </si>
  <si>
    <t>METODO</t>
  </si>
  <si>
    <t>1140 INVENTARIOS</t>
  </si>
  <si>
    <t>1150 ALMACENES</t>
  </si>
  <si>
    <t xml:space="preserve">* INVERSIONES FINANCIERAS. </t>
  </si>
  <si>
    <t>ESF-06 FIDEICOMISOS, MANDATOS Y CONTRATOS ANALOGOS</t>
  </si>
  <si>
    <t>CARACTERISTICAS</t>
  </si>
  <si>
    <t>NOMBRE DE FIDEICOMIS0O</t>
  </si>
  <si>
    <t>OBJETO</t>
  </si>
  <si>
    <t>1213 FIDEICOMISOS, MANDATOS Y CONTRATOS ANÁLOGOS</t>
  </si>
  <si>
    <t>ESF-07 PARTICIPACIONES Y APORTACIONES DE CAPITAL</t>
  </si>
  <si>
    <t>EMPRESA/OPDES</t>
  </si>
  <si>
    <t>1214 PARTICIPACIONES Y APORTACIONES DE CAPITAL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</si>
  <si>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</si>
  <si>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</si>
  <si>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</si>
  <si>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</si>
  <si>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</si>
  <si>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</si>
  <si>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1233058300  EDIFICIOS NO HABITACIONALES</t>
  </si>
  <si>
    <t>1233583001  EDIFICIOS A VALOR HISTORICO</t>
  </si>
  <si>
    <t>1230   BIENES INMUEBLES, INFRAESTRUCTURA</t>
  </si>
  <si>
    <t>1241151100  MUEBLES DE OFICINA Y ESTANTERÍA</t>
  </si>
  <si>
    <t>1241151101  MUEB DE OFIC 2010</t>
  </si>
  <si>
    <t>1241251200  MUEB. EXCEPTO 2011</t>
  </si>
  <si>
    <t>1241351500  EQ. DE CÓMP. 2011</t>
  </si>
  <si>
    <t>1241351501  EQ. DE CÓMP. 2010</t>
  </si>
  <si>
    <t>1241951900  OTROS MOBIL. 2011</t>
  </si>
  <si>
    <t>1241951901  OTROS MOBIL. 2010</t>
  </si>
  <si>
    <t>1242152100  EQUIPO Y APARATOS AUDIOVISUALES</t>
  </si>
  <si>
    <t>1242352300  CÁMARAS FOTOGRÁFICAS Y DE VIDEO</t>
  </si>
  <si>
    <t>1242952900  OTRO MOBIL. 2011</t>
  </si>
  <si>
    <t>1243153100  EQUIPO MÉDICO Y DE LABORATORIO</t>
  </si>
  <si>
    <t>1243153101  EQ. MÉDICO 2010</t>
  </si>
  <si>
    <t>1244154100  AUTOMÓVILES Y CAMIONES</t>
  </si>
  <si>
    <t>1244154101  AUTOMÓVILES Y CAMIONES 2010</t>
  </si>
  <si>
    <t>1245055100  EQUIPO DE DEFENSA Y SEGURIDAD</t>
  </si>
  <si>
    <t>1246156101  MAQ. Y EQUIPO 2010</t>
  </si>
  <si>
    <t>1246256200  MAQUINARIA Y EQUIPO INDUSTRIAL</t>
  </si>
  <si>
    <t>1246456400  SISTEMAS DE AIRE ACO</t>
  </si>
  <si>
    <t>1246556500  EQ. COMUNICACI 2011</t>
  </si>
  <si>
    <t>1246556501  EQ. COMUNICACI 2010</t>
  </si>
  <si>
    <t>1246656600  EQ. DE GENERACI 2011</t>
  </si>
  <si>
    <t>1246656601  EQ. DE GENERACI 2010</t>
  </si>
  <si>
    <t>1246756700  HERRAM. Y MÁQUI 2011</t>
  </si>
  <si>
    <t>1246756701  HERRAM. Y MÁQUI 2010</t>
  </si>
  <si>
    <t>1246956900  OTROS EQUIPOS</t>
  </si>
  <si>
    <t>1247151300  BIEN. ARTÍSTICO 2011</t>
  </si>
  <si>
    <t>1247151301  BIEN. ARTÍSTICO 2010</t>
  </si>
  <si>
    <t>1240   BIENES MUEBLES</t>
  </si>
  <si>
    <t>1261258301  DEP. ACUM. DE EDIFIC</t>
  </si>
  <si>
    <t>1263151101  MUEBLES DE OFICINA Y</t>
  </si>
  <si>
    <t>1263151201  "MUEBLES, EXCEPTO DE</t>
  </si>
  <si>
    <t>1263151301  "BIENES ARTÍSTICOS,</t>
  </si>
  <si>
    <t>1263151501  EPO. DE COMPUTO Y DE</t>
  </si>
  <si>
    <t>1263151901  OTROS MOBILIARIOS Y</t>
  </si>
  <si>
    <t>1263252101  EQUIPOS Y APARATOS A</t>
  </si>
  <si>
    <t>1263252301  CAMARAS FOTOGRAFICAS</t>
  </si>
  <si>
    <t>1263252901  OTRO MOBILIARIO Y EP</t>
  </si>
  <si>
    <t>1263353101  EQUIPO MÉDICO Y DE L</t>
  </si>
  <si>
    <t>1263454101  AUTOMÓVILES Y CAMIONES 2010</t>
  </si>
  <si>
    <t>1263656101  MAQUINARIA Y EQUIPO</t>
  </si>
  <si>
    <t>1263656201  MAQUINARIA Y EQUIPO</t>
  </si>
  <si>
    <t>1263656401  SISTEMAS DE AIRE ACO</t>
  </si>
  <si>
    <t>1263656501  EQUIPO DE COMUNICACI</t>
  </si>
  <si>
    <t>1263656601  EQUIPOS DE GENERACIÓ</t>
  </si>
  <si>
    <t>1263656701  HERRAMIENTAS Y MÁQUI</t>
  </si>
  <si>
    <t>1263656901  OTROS EQUIPOS 2010</t>
  </si>
  <si>
    <t>1260 DEPRECIACIÓN, DETERIORO Y AMORTIZACIÓN ACUMULADA DE BIENES</t>
  </si>
  <si>
    <t>ESF-09 INTANGIBLES Y DIFERIDOS</t>
  </si>
  <si>
    <t>1250 ACTIVOS INTANGIBLES</t>
  </si>
  <si>
    <t>1270 ACTIVOS DIFERIDOS</t>
  </si>
  <si>
    <t>ESF-10   ESTIMACIONES Y DETERIOROS</t>
  </si>
  <si>
    <t>1280 ESTIMACIÓN POR PÉRDIDA O DETERIORO DE ACTIVOS NO CIRCULANTES</t>
  </si>
  <si>
    <t>ESF-11 OTROS ACTIVOS</t>
  </si>
  <si>
    <t>CARACTERÍSTICAS</t>
  </si>
  <si>
    <t>PASIVO</t>
  </si>
  <si>
    <t>ESF-12 CUENTAS Y DOCUMENTOS POR PAGAR</t>
  </si>
  <si>
    <t>2111102001  SUELDOS DEVENGADOS E</t>
  </si>
  <si>
    <t>2111401003  APORTACION PATRONAL IMSS</t>
  </si>
  <si>
    <t>2111401004  APORTACION PATRONAL INFONAVIT</t>
  </si>
  <si>
    <t>2111401005  APORTACION PATRONAL SAR</t>
  </si>
  <si>
    <t>2112101001  PROVEEDORES DE BIENES Y SERVICIOS</t>
  </si>
  <si>
    <t>2117101003  ISR SALARIOS POR PAGAR</t>
  </si>
  <si>
    <t>2117101012  ISR POR PAGAR RET. HONORARIOS</t>
  </si>
  <si>
    <t>2117102004  CEDULAR HONORARIOS A PAGAR</t>
  </si>
  <si>
    <t>2117202004  APORTACIÓN TRABAJADOR IMSS</t>
  </si>
  <si>
    <t>2117202005  AMORTIZACION CREDITO INFONAVIT</t>
  </si>
  <si>
    <t>2117301003  IVA TRASLADADO</t>
  </si>
  <si>
    <t>2117301007  IVA  POR PAGAR</t>
  </si>
  <si>
    <t>2117502102  IMPUESTO NOMINAS A PAGAR</t>
  </si>
  <si>
    <t>2117917001  "OTROS, UNIFORMES, A</t>
  </si>
  <si>
    <t>2117918001  DIVO 5% AL MILLAR</t>
  </si>
  <si>
    <t>2117919003  DESCUENTO POR TELEFONÍA</t>
  </si>
  <si>
    <t>2119904008  CXP REMANENTE EN SOL</t>
  </si>
  <si>
    <t>2119905001  ACREEDORES DIVERSOS</t>
  </si>
  <si>
    <t>ESF-13 OTROS PASIVOS DIFERIDOS A CORTO PLAZO</t>
  </si>
  <si>
    <t>NATURALEZA</t>
  </si>
  <si>
    <t>2159 OTROS PASIVOS DIFERIDOS A CORTO PLAZO</t>
  </si>
  <si>
    <t>ESF-13 FONDOS Y BIENES DE TERCEROS EN GARANTÍA Y/O ADMINISTRACIÓN A CORTO PLAZO</t>
  </si>
  <si>
    <t>2160 FONDOS Y BIENES DE TERCEROS EN GARANTÍA Y/O ADMINISTRACIÓN CP</t>
  </si>
  <si>
    <t>ESF-13 PASIVO DIFERIDO A LARGO PLAZO</t>
  </si>
  <si>
    <t>2240 PASIVOS DIFERIDOS A LARGO PLAZO</t>
  </si>
  <si>
    <t>ESF-14 OTROS PASIVOS CIRCULANTES</t>
  </si>
  <si>
    <t>2199 OTROS PASIVOS CIRCULANTES</t>
  </si>
  <si>
    <t>II) NOTAS AL ESTADO DE ACTIVIDADES</t>
  </si>
  <si>
    <t>INGRESOS DE GESTIÓN</t>
  </si>
  <si>
    <t>ERA-01 INGRESOS</t>
  </si>
  <si>
    <t>NOTA</t>
  </si>
  <si>
    <t>4173730205  CURSOS DE IDIOMAS</t>
  </si>
  <si>
    <t>4173730403  EXAMEN DE INGLÉS</t>
  </si>
  <si>
    <t>4173730602  REEXPEDICION DE CREDENCIAL</t>
  </si>
  <si>
    <t>4173730901  POR CONCEPTO DE FICHAS</t>
  </si>
  <si>
    <t>4173730910  APOYO ECONÓMICO PARA</t>
  </si>
  <si>
    <t>4173733002  CAPACITACIÓN A EMPRESA</t>
  </si>
  <si>
    <t>4173735106  CUOTAS DE RECUPERACIÓN CONGRESOS</t>
  </si>
  <si>
    <t>4173 Ingr.Vta de Bienes/Servicios Org.</t>
  </si>
  <si>
    <t>4170 Ingresos por Venta de Bienes y Serv</t>
  </si>
  <si>
    <t>INGRESOS DE GESTION</t>
  </si>
  <si>
    <t>4212825203  FAM EDUC SUPERIOR SE</t>
  </si>
  <si>
    <t>4212 Aportaciones</t>
  </si>
  <si>
    <t>4213831000  FEDERALES SERVICIOS PEERSONALES</t>
  </si>
  <si>
    <t>4213832000  FED. MAT. Y SUMINIST</t>
  </si>
  <si>
    <t>4213833000  FEDERALES SERVICIOS GENERALES</t>
  </si>
  <si>
    <t>4213 Convenios</t>
  </si>
  <si>
    <t>4210 Participaciones y Aportaciones</t>
  </si>
  <si>
    <t>4221911100  ESTATAL SERVICIOS PERSONALES</t>
  </si>
  <si>
    <t>4221911200  ESTATAL MATERIALES Y SUMINISTROS</t>
  </si>
  <si>
    <t>4221911300  ESTATAL SERVICIOS GENERALES</t>
  </si>
  <si>
    <t>4221 Trans. Internas y Asig. al Secto</t>
  </si>
  <si>
    <t>4220 Transferencias, Asignaciones, Subs.</t>
  </si>
  <si>
    <t>PARTICIPACIONES, APORTACIONES</t>
  </si>
  <si>
    <t>ERA-02 OTROS INGRESOS Y BENEFICIOS</t>
  </si>
  <si>
    <t>4399 Otros Ingresos y Beneficios Varios</t>
  </si>
  <si>
    <t>GASTOS Y OTRAS PÉRDIDAS</t>
  </si>
  <si>
    <t>ERA-03 GASTOS</t>
  </si>
  <si>
    <t>%GASTO</t>
  </si>
  <si>
    <t>EXPLICACION</t>
  </si>
  <si>
    <t>5111113000  SUELDOS BASE AL PERS</t>
  </si>
  <si>
    <t>5112121000  HONORARIOS ASIMILABLES A SALARIOS</t>
  </si>
  <si>
    <t>5113132000  PRIMAS DE VACAS., D</t>
  </si>
  <si>
    <t>5113134000  COMPENSACIONES</t>
  </si>
  <si>
    <t>5114141000  APORTACIONES DE SEGURIDAD SOCIAL</t>
  </si>
  <si>
    <t>5114142000  APORTACIONES A FONDOS DE VIVIENDA</t>
  </si>
  <si>
    <t>5114143000  APORT. S. RETIRO.</t>
  </si>
  <si>
    <t>5115153000  PRESTACIONES Y HABERES DE RETIRO</t>
  </si>
  <si>
    <t>5115154000  PRESTACIONES CONTRACTUALES</t>
  </si>
  <si>
    <t>5121211000  MATERIALES Y ÚTILES DE OFICINA</t>
  </si>
  <si>
    <t>5121212000  MATERIALES Y UTILES</t>
  </si>
  <si>
    <t>5121214000  MAT.,UTILES Y EQUIPO</t>
  </si>
  <si>
    <t>5121216000  MATERIAL DE LIMPIEZA</t>
  </si>
  <si>
    <t>5121217000  MATERIALES Y ÚTILES DE ENSEÑANZA</t>
  </si>
  <si>
    <t>5121218000  MAT. R. ID. B. Y P.</t>
  </si>
  <si>
    <t>5122221000  ALIMENTACIÓN DE PERSONAS</t>
  </si>
  <si>
    <t>5122223000  UTENSILIOS PARA EL S</t>
  </si>
  <si>
    <t>5124244000  MADERA Y PRODUCTOS DE MADERA</t>
  </si>
  <si>
    <t>5124245000  VIDRIO Y PRODUCTOS DE VIDRIO</t>
  </si>
  <si>
    <t>5124246000  MATERIAL ELECTRICO Y ELECTRONICO</t>
  </si>
  <si>
    <t>5124247000  ARTICULOS METALICOS</t>
  </si>
  <si>
    <t>5124248000  MATERIALES COMPLEMENTARIOS</t>
  </si>
  <si>
    <t>5124249000  OTROS MATERIALES Y A</t>
  </si>
  <si>
    <t>5125251000  SUSTANCIAS QUÍMICAS</t>
  </si>
  <si>
    <t>5125252000  FERTILIZANTES, PESTI</t>
  </si>
  <si>
    <t>5125253000  MEDICINAS Y PRODUCTO</t>
  </si>
  <si>
    <t>5125254000  MATERIALES, ACCESOR</t>
  </si>
  <si>
    <t>5125256000  FIB. SINTET. HULE</t>
  </si>
  <si>
    <t>5125259000  OTROS PRODUCTOS QUÍMICOS</t>
  </si>
  <si>
    <t>5126261000  COMBUSTIBLES, LUBRI</t>
  </si>
  <si>
    <t>5127271000  VESTUARIOS Y UNIFORMES</t>
  </si>
  <si>
    <t>5127273000  ARTÍCULOS DEPORTIVOS</t>
  </si>
  <si>
    <t>5127274000  PRODUCTOS TEXTILES</t>
  </si>
  <si>
    <t>5129291000  HERRAMIENTAS MENORES</t>
  </si>
  <si>
    <t>5129292000  REFACCIONES, ACCESO</t>
  </si>
  <si>
    <t>5129294000  REFACCIONES Y ACCESO</t>
  </si>
  <si>
    <t>5129296000  REF. EQ. TRANSP.</t>
  </si>
  <si>
    <t>5129298000  REF. MAQ. Y O. EQ.</t>
  </si>
  <si>
    <t>5129299000  REF. OT. BIE. MUEB.</t>
  </si>
  <si>
    <t>5131311000  SERVICIO DE ENERGÍA ELÉCTRICA</t>
  </si>
  <si>
    <t>5131313000  SERVICIO DE AGUA POTABLE</t>
  </si>
  <si>
    <t>5131314000  TELEFONÍA TRADICIONAL</t>
  </si>
  <si>
    <t>5131317000  SERV. ACCESO A INTE</t>
  </si>
  <si>
    <t>5131318000  SERVICIOS POSTALES Y TELEGRAFICOS</t>
  </si>
  <si>
    <t>5132322000  ARRENDAMIENTO DE EDIFICIOS</t>
  </si>
  <si>
    <t>5132325000  ARRENDAMIENTO DE EQU</t>
  </si>
  <si>
    <t>5132327000  ARRE. ACT. INTANG</t>
  </si>
  <si>
    <t>5133331000  SERVS. LEGALES, DE</t>
  </si>
  <si>
    <t>5133336000  SERVS. APOYO ADMVO.</t>
  </si>
  <si>
    <t>5133338000  SERVICIOS DE VIGILANCIA</t>
  </si>
  <si>
    <t>5133339000  SERVICIOS PROFESIONA</t>
  </si>
  <si>
    <t>5134341000  SERVICIOS FINANCIEROS Y BANCARIOS</t>
  </si>
  <si>
    <t>5134345000  SEGUROS DE BIENES PATRIMONIALES</t>
  </si>
  <si>
    <t>5134347000  FLETES Y MANIOBRAS</t>
  </si>
  <si>
    <t>5134348000  COMISIONES POR VENTAS</t>
  </si>
  <si>
    <t>5135351000  CONSERV. Y MANTENIMI</t>
  </si>
  <si>
    <t>5135355000  REPAR. Y MTTO. DE EQ</t>
  </si>
  <si>
    <t>5135357000  INST., REP. Y MTTO.</t>
  </si>
  <si>
    <t>5135358000  SERVICIOS DE LIMPIEZ</t>
  </si>
  <si>
    <t>5135359000  SERVICIOS DE JARDINE</t>
  </si>
  <si>
    <t>5136362000  DIF. RADIO, TV VTA</t>
  </si>
  <si>
    <t>5137372000  PASAJES TERRESTRES</t>
  </si>
  <si>
    <t>5137375000  VIATICOS EN EL PAIS</t>
  </si>
  <si>
    <t>5137379000  OT. SER. TRASLADO</t>
  </si>
  <si>
    <t>5138382000  GASTOS DE ORDEN SOCIAL Y CULTURAL</t>
  </si>
  <si>
    <t>5138383000  CONGRESOS Y CONVENCIONES</t>
  </si>
  <si>
    <t>5138385000  GASTOS  DE REPRESENTACION</t>
  </si>
  <si>
    <t>5139392000  OTROS IMPUESTOS Y DERECHOS</t>
  </si>
  <si>
    <t>5139398000  IMPUESTO DE NOMINA</t>
  </si>
  <si>
    <t>5242442000  BECAS O. AYUDA</t>
  </si>
  <si>
    <t>5518000001  BAJA DE ACTIVO FIJO</t>
  </si>
  <si>
    <t>100</t>
  </si>
  <si>
    <t>III) NOTAS AL ESTADO DE VARIACIÓN A LA HACIEDA PÚBLICA</t>
  </si>
  <si>
    <t>VHP-01 PATRIMONIO CONTRIBUIDO</t>
  </si>
  <si>
    <t>MODIFICACION</t>
  </si>
  <si>
    <t>3110000002  BAJA DE ACTIVO FIJO</t>
  </si>
  <si>
    <t>3111825205  FAM EDU SUPERIOR BIE</t>
  </si>
  <si>
    <t>3111825206  FAM EDU SUPERIOR OBRA PUBLICA</t>
  </si>
  <si>
    <t>3111835000  CONVENIO BIENES MUEB</t>
  </si>
  <si>
    <t>3113825205  FAM EDU SUP EJE ANT</t>
  </si>
  <si>
    <t>3113825206  FAM EDU SUP EJE ANT OBRA PUBLICA</t>
  </si>
  <si>
    <t>3113828005  FAFEF BIENES MUEBLES</t>
  </si>
  <si>
    <t>3113835000  CONVENIO EJE ANT BIENES MUEBLES</t>
  </si>
  <si>
    <t>3113836000  CONVENIO EJE ANT OBRA PUBLICA</t>
  </si>
  <si>
    <t>3113915000  ESTATALES EJE ANT BIENES MUEBLES</t>
  </si>
  <si>
    <t>3113916000  ESTATALES EJE ANT OBRA PÚBLICA</t>
  </si>
  <si>
    <t>3113924205  MUNICIPAL EJE ANT BIENES MUEBLES</t>
  </si>
  <si>
    <t>3114825205  APLICACIÓN FAM EDU S</t>
  </si>
  <si>
    <t>3114836000  APLICACIÓN CONVENIO</t>
  </si>
  <si>
    <t>3115101001  REASIGNACIÓN BIENES</t>
  </si>
  <si>
    <t>3120000002  DONACIONES DE BIENES</t>
  </si>
  <si>
    <t>VHP-02 PATRIMONIO GENERADO</t>
  </si>
  <si>
    <t>3210 Resultado del Ejercicio (Ahorro/Des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</si>
  <si>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</si>
  <si>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</si>
  <si>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</si>
  <si>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</si>
  <si>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</si>
  <si>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</si>
  <si>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</si>
  <si>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3220000024  RESULTADO DEL EJERCICIO 2016</t>
  </si>
  <si>
    <t>3220000025  RESULTADO DEL EJERCICIO 2017</t>
  </si>
  <si>
    <t>3220000026  RESULTADO DEL EJERCICIO 2018</t>
  </si>
  <si>
    <t>3220001000  CAPITALIZACIÓN RECURSOS PROPIOS</t>
  </si>
  <si>
    <t>3220001001  CAPITALIZACIÓN REMANENTES</t>
  </si>
  <si>
    <t>3220690201  APLICACIÓN DE REMANENTE PROPIO</t>
  </si>
  <si>
    <t>3220690202  APLICACIÓN DE REMANENTE FEDERAL</t>
  </si>
  <si>
    <t>3220690204  APLICACIÓN DE REMANENTE MUNICIPAL</t>
  </si>
  <si>
    <t>3220690211  APLICACIÓN DE REMANENTE PROPIO</t>
  </si>
  <si>
    <t>3220690212  APLICACIÓN DE REMANENTE FEDERAL</t>
  </si>
  <si>
    <t>3220690213  APLICACIÓN DE REMANE</t>
  </si>
  <si>
    <t>3220790201  APLICACIÓN DE REMANENTE PROPIO</t>
  </si>
  <si>
    <t>SUB TOTAL</t>
  </si>
  <si>
    <t>IV) NOTAS AL ESTADO DE FLUJO DE EFECTIVO</t>
  </si>
  <si>
    <t>EFE-01 FLUJO DE EFECTIVO</t>
  </si>
  <si>
    <t>1112102001  ESTATAL 664</t>
  </si>
  <si>
    <t>1112102002  FEDERAL 943</t>
  </si>
  <si>
    <t>1112102003  NOMINAS 668</t>
  </si>
  <si>
    <t>1112102005  INGRESOS PROPIOS 179</t>
  </si>
  <si>
    <t>1112102009  BANCOMER 187106785 PROMEP</t>
  </si>
  <si>
    <t>1112102015  BANCOMER 0198260206 PROD - APROV</t>
  </si>
  <si>
    <t>1112102020  BANCOMER 0109813330</t>
  </si>
  <si>
    <t>1112102023  BANCOMER 0110354910</t>
  </si>
  <si>
    <t>1112102024  BANCOMER 0110630535</t>
  </si>
  <si>
    <t>1112102026  BANCOMER 0111513443</t>
  </si>
  <si>
    <t>1112102027  BANCOMER 0112156105 PRODIES 2018</t>
  </si>
  <si>
    <t>1112102029  BANCOMER 0112321467 PADES 2018</t>
  </si>
  <si>
    <t>1112102030  BANCOMER 0112696533 ESTATAL 2019</t>
  </si>
  <si>
    <t>1112102031  BANCOMER 0112699141</t>
  </si>
  <si>
    <t>1112102032  BANCOMER 0113088820</t>
  </si>
  <si>
    <t>1112102033  BANCOMER 0113165310</t>
  </si>
  <si>
    <t>1112106001  BAJIO 189331840101</t>
  </si>
  <si>
    <t>EFE-02 ADQ. BIENES MUEBLES E INMUEBLES</t>
  </si>
  <si>
    <t>% SUB</t>
  </si>
  <si>
    <t>1233 Edificios no Habitacionales</t>
  </si>
  <si>
    <t>1236 Construcciones en Proceso en Bienes</t>
  </si>
  <si>
    <t>INMUEBLES</t>
  </si>
  <si>
    <t>1241 Mobiliario y Equipo de Administraci</t>
  </si>
  <si>
    <t>1242 Mobiliario y Equipo Educacional y R</t>
  </si>
  <si>
    <t>1246 Maquinaria, Otros Equipos y Herrami</t>
  </si>
  <si>
    <t>1247 Colecciones, Obras de Arte y Objeto</t>
  </si>
  <si>
    <t>MUEBLES</t>
  </si>
  <si>
    <t xml:space="preserve">IV) CONCILIACIÓN DE LOS INGRESOS PRESUPUESTARIOS Y CONTABLES, ASI COMO ENTRE LOS EGRESOS </t>
  </si>
  <si>
    <t>PRESUPUESTARIOS Y LOS GASTOS</t>
  </si>
  <si>
    <t>Conciliación entre los Ingresos Presupuestarios y Contables</t>
  </si>
  <si>
    <t>Correspondiente del 1 de enero al 30 de junio de 2019</t>
  </si>
  <si>
    <t>(Cifras en pesos)</t>
  </si>
  <si>
    <t>1. Ingresos Presupuestarios</t>
  </si>
  <si>
    <t>2. Más ingresos contables no presupuestarios</t>
  </si>
  <si>
    <t>2.1   Ingresos Financieros</t>
  </si>
  <si>
    <t>2.2   Incremento por variación de inventarios</t>
  </si>
  <si>
    <t>2.3   Disminución del exceso de estimaciones por pérdida o deterioro u obsolescencia</t>
  </si>
  <si>
    <t>2.4   Disminución del exceso de provisiones</t>
  </si>
  <si>
    <t>2.5   Otros ingresos y beneficios varios</t>
  </si>
  <si>
    <t>2.6   Otros ingresos contables no presupuestarios</t>
  </si>
  <si>
    <t>3. Menos ingresos presupuestarios no contables</t>
  </si>
  <si>
    <t>3.1   Aprovechamientos Patrimoniales</t>
  </si>
  <si>
    <t>3.2   Ingresos Derivados de Financiamientos</t>
  </si>
  <si>
    <t>3.3   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</si>
  <si>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</si>
  <si>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</si>
  <si>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</si>
  <si>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</si>
  <si>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2.1    Materias Primas y Materiales de Producción y Comercialización</t>
  </si>
  <si>
    <t>2.2    Materiales y Suministros</t>
  </si>
  <si>
    <t>2.3    Mobiliario y equipo de administración</t>
  </si>
  <si>
    <t>2.4    Mobiliario y equipo educacional y recreativo</t>
  </si>
  <si>
    <t>2.5    Equipo e instrumental médico y de laboratorio</t>
  </si>
  <si>
    <t>2.6    Vehículos y equipo de transporte</t>
  </si>
  <si>
    <t>2.7    Equipo de defensa y seguridad</t>
  </si>
  <si>
    <t>2.8    Maquinaria, otros equipos y herramientas</t>
  </si>
  <si>
    <t>2.9    Activos biológicos</t>
  </si>
  <si>
    <t>2.10   Bienes inmuebles</t>
  </si>
  <si>
    <t>2.11   Activos intangibles</t>
  </si>
  <si>
    <t>2.12   Obra pública en bienes de dominio Público</t>
  </si>
  <si>
    <t>2.13   Obra pública en bienes propios</t>
  </si>
  <si>
    <t>2.14   Acciones y participaciones de capital</t>
  </si>
  <si>
    <t>2.15   Compra de títulos y valores</t>
  </si>
  <si>
    <t>2.16  Concesión de Préstamos</t>
  </si>
  <si>
    <t>2.17   Inversiones en fideicomisos, mandatos y otros análogos</t>
  </si>
  <si>
    <t>2.18   Provisiones para contingencias y otras erogaciones especiales</t>
  </si>
  <si>
    <t>2.19   Amortización de la deuda publica</t>
  </si>
  <si>
    <t>2.20   Adeudos de ejercicios fiscales anteriores (ADEFAS)</t>
  </si>
  <si>
    <t>2.21   Otros Egresos Presupuestales No Contables</t>
  </si>
  <si>
    <t>3. Más Gasto Contables No Presupuestales</t>
  </si>
  <si>
    <t>3.1   Estimaciones, depreciaciones, deterioros, obsolescencia y amortizaciones</t>
  </si>
  <si>
    <t>3.2   Provisiones</t>
  </si>
  <si>
    <t>3.3   Disminución de inventarios</t>
  </si>
  <si>
    <t>3.4   Aumento por insuficiencia de estimaciones por pérdida o deterioro u obsolescencia</t>
  </si>
  <si>
    <t>3.5   Aumento por insuficiencia de provisiones</t>
  </si>
  <si>
    <t>3.6   Otros Gastos</t>
  </si>
  <si>
    <t>3.7   Otros Gastos Contables No Presupuestales</t>
  </si>
  <si>
    <t>4. Total de Gasto Contable (4 = 1 - 2 + 3)</t>
  </si>
  <si>
    <t>NOTAS DE MEMORIA</t>
  </si>
  <si>
    <t>NOTAS DE MEMORIA.</t>
  </si>
  <si>
    <t>7000 CUENTAS DE ORDEN CONTABLES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</si>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</sst>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;\-#,##0.00;&quot; &quot;"/>
    <numFmt numFmtId="165" formatCode="#,##0.00_ ;\-#,##0.00\ "/>
    <numFmt numFmtId="166" formatCode="#,##0;\-#,##0;&quot; 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</cellStyleXfs>
  <cellXfs count="166">
    <xf numFmtId="0" fontId="0" fillId="0" borderId="0" xfId="0"/>
    <xf numFmtId="0" fontId="2" fillId="2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/>
    <xf numFmtId="0" fontId="3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5" fillId="3" borderId="0" xfId="0" applyFont="1" applyFill="1" applyBorder="1"/>
    <xf numFmtId="0" fontId="6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6" fillId="0" borderId="0" xfId="0" applyFont="1" applyBorder="1" applyAlignment="1">
      <alignment horizontal="left"/>
    </xf>
    <xf numFmtId="0" fontId="8" fillId="3" borderId="0" xfId="0" applyFont="1" applyFill="1" applyBorder="1"/>
    <xf numFmtId="0" fontId="4" fillId="3" borderId="0" xfId="0" applyFont="1" applyFill="1" applyBorder="1"/>
    <xf numFmtId="49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left"/>
    </xf>
    <xf numFmtId="164" fontId="2" fillId="3" borderId="2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164" fontId="2" fillId="3" borderId="3" xfId="0" applyNumberFormat="1" applyFont="1" applyFill="1" applyBorder="1"/>
    <xf numFmtId="49" fontId="3" fillId="3" borderId="4" xfId="0" applyNumberFormat="1" applyFont="1" applyFill="1" applyBorder="1" applyAlignment="1">
      <alignment horizontal="left"/>
    </xf>
    <xf numFmtId="164" fontId="2" fillId="3" borderId="4" xfId="0" applyNumberFormat="1" applyFont="1" applyFill="1" applyBorder="1"/>
    <xf numFmtId="0" fontId="9" fillId="3" borderId="0" xfId="0" applyFont="1" applyFill="1" applyBorder="1"/>
    <xf numFmtId="49" fontId="3" fillId="3" borderId="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left"/>
    </xf>
    <xf numFmtId="4" fontId="2" fillId="0" borderId="0" xfId="0" applyNumberFormat="1" applyFont="1" applyFill="1"/>
    <xf numFmtId="164" fontId="2" fillId="0" borderId="3" xfId="0" applyNumberFormat="1" applyFont="1" applyFill="1" applyBorder="1"/>
    <xf numFmtId="4" fontId="3" fillId="2" borderId="1" xfId="0" applyNumberFormat="1" applyFont="1" applyFill="1" applyBorder="1" applyAlignment="1">
      <alignment horizontal="center" vertical="center"/>
    </xf>
    <xf numFmtId="0" fontId="4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164" fontId="2" fillId="3" borderId="0" xfId="0" applyNumberFormat="1" applyFont="1" applyFill="1" applyBorder="1"/>
    <xf numFmtId="49" fontId="3" fillId="2" borderId="1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left"/>
    </xf>
    <xf numFmtId="164" fontId="2" fillId="3" borderId="6" xfId="0" applyNumberFormat="1" applyFont="1" applyFill="1" applyBorder="1"/>
    <xf numFmtId="49" fontId="3" fillId="3" borderId="7" xfId="0" applyNumberFormat="1" applyFont="1" applyFill="1" applyBorder="1" applyAlignment="1">
      <alignment horizontal="left"/>
    </xf>
    <xf numFmtId="164" fontId="2" fillId="3" borderId="8" xfId="0" applyNumberFormat="1" applyFont="1" applyFill="1" applyBorder="1"/>
    <xf numFmtId="164" fontId="2" fillId="3" borderId="9" xfId="0" applyNumberFormat="1" applyFont="1" applyFill="1" applyBorder="1"/>
    <xf numFmtId="164" fontId="3" fillId="2" borderId="10" xfId="0" applyNumberFormat="1" applyFont="1" applyFill="1" applyBorder="1"/>
    <xf numFmtId="164" fontId="3" fillId="2" borderId="11" xfId="0" applyNumberFormat="1" applyFont="1" applyFill="1" applyBorder="1"/>
    <xf numFmtId="164" fontId="3" fillId="2" borderId="12" xfId="0" applyNumberFormat="1" applyFont="1" applyFill="1" applyBorder="1"/>
    <xf numFmtId="164" fontId="3" fillId="3" borderId="0" xfId="0" applyNumberFormat="1" applyFont="1" applyFill="1" applyBorder="1"/>
    <xf numFmtId="49" fontId="3" fillId="2" borderId="10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left"/>
    </xf>
    <xf numFmtId="164" fontId="2" fillId="0" borderId="2" xfId="0" applyNumberFormat="1" applyFont="1" applyFill="1" applyBorder="1"/>
    <xf numFmtId="49" fontId="5" fillId="3" borderId="3" xfId="0" applyNumberFormat="1" applyFont="1" applyFill="1" applyBorder="1" applyAlignment="1">
      <alignment horizontal="left"/>
    </xf>
    <xf numFmtId="4" fontId="4" fillId="0" borderId="3" xfId="0" applyNumberFormat="1" applyFont="1" applyFill="1" applyBorder="1"/>
    <xf numFmtId="4" fontId="4" fillId="0" borderId="0" xfId="0" applyNumberFormat="1" applyFont="1" applyFill="1"/>
    <xf numFmtId="164" fontId="4" fillId="3" borderId="3" xfId="0" applyNumberFormat="1" applyFont="1" applyFill="1" applyBorder="1"/>
    <xf numFmtId="164" fontId="4" fillId="0" borderId="3" xfId="0" applyNumberFormat="1" applyFont="1" applyFill="1" applyBorder="1"/>
    <xf numFmtId="164" fontId="4" fillId="0" borderId="4" xfId="0" applyNumberFormat="1" applyFont="1" applyFill="1" applyBorder="1"/>
    <xf numFmtId="43" fontId="4" fillId="2" borderId="1" xfId="1" applyFont="1" applyFill="1" applyBorder="1"/>
    <xf numFmtId="0" fontId="2" fillId="2" borderId="1" xfId="0" applyFont="1" applyFill="1" applyBorder="1"/>
    <xf numFmtId="165" fontId="2" fillId="3" borderId="0" xfId="0" applyNumberFormat="1" applyFont="1" applyFill="1"/>
    <xf numFmtId="0" fontId="2" fillId="0" borderId="4" xfId="0" applyFont="1" applyBorder="1"/>
    <xf numFmtId="43" fontId="3" fillId="2" borderId="1" xfId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left" vertical="center" wrapText="1"/>
    </xf>
    <xf numFmtId="4" fontId="4" fillId="2" borderId="2" xfId="4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4" fontId="2" fillId="0" borderId="2" xfId="0" applyNumberFormat="1" applyFont="1" applyBorder="1" applyAlignment="1"/>
    <xf numFmtId="0" fontId="2" fillId="0" borderId="5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4" fontId="2" fillId="0" borderId="3" xfId="4" applyNumberFormat="1" applyFont="1" applyBorder="1" applyAlignment="1"/>
    <xf numFmtId="0" fontId="2" fillId="3" borderId="5" xfId="0" applyFont="1" applyFill="1" applyBorder="1"/>
    <xf numFmtId="0" fontId="2" fillId="3" borderId="3" xfId="0" applyFont="1" applyFill="1" applyBorder="1"/>
    <xf numFmtId="0" fontId="2" fillId="3" borderId="7" xfId="0" applyFont="1" applyFill="1" applyBorder="1"/>
    <xf numFmtId="0" fontId="2" fillId="3" borderId="4" xfId="0" applyFont="1" applyFill="1" applyBorder="1"/>
    <xf numFmtId="4" fontId="4" fillId="2" borderId="1" xfId="4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/>
    <xf numFmtId="4" fontId="2" fillId="0" borderId="3" xfId="0" applyNumberFormat="1" applyFont="1" applyBorder="1"/>
    <xf numFmtId="4" fontId="2" fillId="0" borderId="6" xfId="0" applyNumberFormat="1" applyFont="1" applyBorder="1"/>
    <xf numFmtId="43" fontId="3" fillId="2" borderId="1" xfId="1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wrapText="1"/>
    </xf>
    <xf numFmtId="4" fontId="2" fillId="0" borderId="15" xfId="4" applyNumberFormat="1" applyFont="1" applyFill="1" applyBorder="1" applyAlignment="1">
      <alignment wrapText="1"/>
    </xf>
    <xf numFmtId="4" fontId="2" fillId="0" borderId="2" xfId="4" applyNumberFormat="1" applyFont="1" applyFill="1" applyBorder="1" applyAlignment="1">
      <alignment wrapText="1"/>
    </xf>
    <xf numFmtId="49" fontId="2" fillId="0" borderId="5" xfId="0" applyNumberFormat="1" applyFont="1" applyFill="1" applyBorder="1" applyAlignment="1">
      <alignment wrapText="1"/>
    </xf>
    <xf numFmtId="49" fontId="2" fillId="0" borderId="3" xfId="0" applyNumberFormat="1" applyFont="1" applyFill="1" applyBorder="1" applyAlignment="1">
      <alignment wrapText="1"/>
    </xf>
    <xf numFmtId="4" fontId="2" fillId="0" borderId="0" xfId="4" applyNumberFormat="1" applyFont="1" applyFill="1" applyBorder="1" applyAlignment="1">
      <alignment wrapText="1"/>
    </xf>
    <xf numFmtId="4" fontId="2" fillId="0" borderId="3" xfId="4" applyNumberFormat="1" applyFont="1" applyFill="1" applyBorder="1" applyAlignment="1">
      <alignment wrapText="1"/>
    </xf>
    <xf numFmtId="49" fontId="2" fillId="0" borderId="7" xfId="0" applyNumberFormat="1" applyFont="1" applyFill="1" applyBorder="1" applyAlignment="1">
      <alignment wrapText="1"/>
    </xf>
    <xf numFmtId="49" fontId="2" fillId="0" borderId="4" xfId="0" applyNumberFormat="1" applyFont="1" applyFill="1" applyBorder="1" applyAlignment="1">
      <alignment wrapText="1"/>
    </xf>
    <xf numFmtId="4" fontId="2" fillId="0" borderId="8" xfId="4" applyNumberFormat="1" applyFont="1" applyFill="1" applyBorder="1" applyAlignment="1">
      <alignment wrapText="1"/>
    </xf>
    <xf numFmtId="4" fontId="2" fillId="0" borderId="4" xfId="4" applyNumberFormat="1" applyFont="1" applyFill="1" applyBorder="1" applyAlignment="1">
      <alignment wrapText="1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/>
    <xf numFmtId="0" fontId="4" fillId="2" borderId="1" xfId="3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/>
    </xf>
    <xf numFmtId="164" fontId="2" fillId="0" borderId="0" xfId="0" applyNumberFormat="1" applyFont="1" applyFill="1" applyBorder="1"/>
    <xf numFmtId="164" fontId="3" fillId="2" borderId="1" xfId="0" applyNumberFormat="1" applyFont="1" applyFill="1" applyBorder="1"/>
    <xf numFmtId="49" fontId="5" fillId="3" borderId="2" xfId="0" applyNumberFormat="1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left" vertical="center" wrapText="1"/>
    </xf>
    <xf numFmtId="4" fontId="2" fillId="0" borderId="0" xfId="0" applyNumberFormat="1" applyFont="1"/>
    <xf numFmtId="0" fontId="2" fillId="0" borderId="3" xfId="0" applyFont="1" applyBorder="1"/>
    <xf numFmtId="4" fontId="2" fillId="0" borderId="0" xfId="2" applyNumberFormat="1" applyFont="1"/>
    <xf numFmtId="43" fontId="3" fillId="0" borderId="0" xfId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right" vertical="center"/>
    </xf>
    <xf numFmtId="0" fontId="4" fillId="2" borderId="2" xfId="3" applyFont="1" applyFill="1" applyBorder="1" applyAlignment="1">
      <alignment horizontal="center" vertical="center" wrapText="1"/>
    </xf>
    <xf numFmtId="164" fontId="2" fillId="3" borderId="16" xfId="0" applyNumberFormat="1" applyFont="1" applyFill="1" applyBorder="1"/>
    <xf numFmtId="0" fontId="4" fillId="2" borderId="1" xfId="3" applyFont="1" applyFill="1" applyBorder="1" applyAlignment="1">
      <alignment horizontal="center" vertical="center" wrapText="1"/>
    </xf>
    <xf numFmtId="0" fontId="2" fillId="0" borderId="2" xfId="0" applyFont="1" applyBorder="1"/>
    <xf numFmtId="49" fontId="3" fillId="2" borderId="12" xfId="0" applyNumberFormat="1" applyFont="1" applyFill="1" applyBorder="1" applyAlignment="1">
      <alignment vertical="center"/>
    </xf>
    <xf numFmtId="49" fontId="5" fillId="0" borderId="5" xfId="0" applyNumberFormat="1" applyFont="1" applyFill="1" applyBorder="1" applyAlignment="1">
      <alignment horizontal="left"/>
    </xf>
    <xf numFmtId="166" fontId="2" fillId="0" borderId="3" xfId="0" applyNumberFormat="1" applyFont="1" applyFill="1" applyBorder="1"/>
    <xf numFmtId="49" fontId="5" fillId="0" borderId="4" xfId="0" applyNumberFormat="1" applyFont="1" applyFill="1" applyBorder="1" applyAlignment="1">
      <alignment horizontal="left"/>
    </xf>
    <xf numFmtId="164" fontId="4" fillId="3" borderId="6" xfId="0" applyNumberFormat="1" applyFont="1" applyFill="1" applyBorder="1"/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4" fontId="2" fillId="3" borderId="0" xfId="0" applyNumberFormat="1" applyFont="1" applyFill="1" applyBorder="1"/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/>
    </xf>
    <xf numFmtId="0" fontId="2" fillId="3" borderId="0" xfId="0" applyFont="1" applyFill="1" applyBorder="1"/>
    <xf numFmtId="0" fontId="11" fillId="0" borderId="1" xfId="0" applyFont="1" applyBorder="1" applyAlignment="1">
      <alignment vertical="center" wrapText="1"/>
    </xf>
    <xf numFmtId="0" fontId="2" fillId="0" borderId="1" xfId="0" applyFont="1" applyBorder="1"/>
    <xf numFmtId="43" fontId="12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43" fontId="12" fillId="0" borderId="0" xfId="1" applyFont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43" fontId="11" fillId="2" borderId="1" xfId="1" applyFont="1" applyFill="1" applyBorder="1" applyAlignment="1">
      <alignment horizontal="center" vertical="center"/>
    </xf>
    <xf numFmtId="43" fontId="2" fillId="3" borderId="0" xfId="1" applyFont="1" applyFill="1" applyBorder="1"/>
    <xf numFmtId="4" fontId="4" fillId="3" borderId="0" xfId="0" applyNumberFormat="1" applyFont="1" applyFill="1"/>
    <xf numFmtId="43" fontId="2" fillId="3" borderId="0" xfId="0" applyNumberFormat="1" applyFont="1" applyFill="1"/>
    <xf numFmtId="4" fontId="4" fillId="0" borderId="1" xfId="0" applyNumberFormat="1" applyFont="1" applyBorder="1"/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43" fontId="11" fillId="0" borderId="0" xfId="1" applyFont="1" applyBorder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13" fillId="0" borderId="0" xfId="0" applyFont="1"/>
    <xf numFmtId="0" fontId="12" fillId="0" borderId="10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43" fontId="2" fillId="0" borderId="1" xfId="1" applyFont="1" applyBorder="1"/>
    <xf numFmtId="0" fontId="11" fillId="2" borderId="1" xfId="0" applyFont="1" applyFill="1" applyBorder="1" applyAlignment="1">
      <alignment vertical="center"/>
    </xf>
    <xf numFmtId="43" fontId="2" fillId="3" borderId="0" xfId="1" applyNumberFormat="1" applyFont="1" applyFill="1" applyBorder="1"/>
    <xf numFmtId="4" fontId="2" fillId="3" borderId="0" xfId="0" applyNumberFormat="1" applyFont="1" applyFill="1"/>
    <xf numFmtId="166" fontId="2" fillId="3" borderId="16" xfId="0" applyNumberFormat="1" applyFont="1" applyFill="1" applyBorder="1"/>
    <xf numFmtId="166" fontId="3" fillId="3" borderId="9" xfId="0" applyNumberFormat="1" applyFont="1" applyFill="1" applyBorder="1"/>
    <xf numFmtId="164" fontId="3" fillId="3" borderId="9" xfId="0" applyNumberFormat="1" applyFont="1" applyFill="1" applyBorder="1"/>
  </cellXfs>
  <cellStyles count="5">
    <cellStyle name="Millares" xfId="1" builtinId="3"/>
    <cellStyle name="Millares 2" xfId="4"/>
    <cellStyle name="Normal" xfId="0" builtinId="0"/>
    <cellStyle name="Normal 2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1355912</xdr:colOff>
      <xdr:row>18</xdr:row>
      <xdr:rowOff>11206</xdr:rowOff>
    </xdr:from>
    <xdr:ext cx="2487706" cy="468013"/>
    <xdr:sp macro="" textlink="">
      <xdr:nvSpPr>
        <xdr:cNvPr id="2" name="2 Rectángulo"/>
        <xdr:cNvSpPr/>
      </xdr:nvSpPr>
      <xdr:spPr>
        <a:xfrm>
          <a:off x="6971852" y="3158266"/>
          <a:ext cx="2487706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1750287" cy="468013"/>
    <xdr:sp macro="" textlink="">
      <xdr:nvSpPr>
        <xdr:cNvPr id="3" name="2 Rectángulo"/>
        <xdr:cNvSpPr/>
      </xdr:nvSpPr>
      <xdr:spPr>
        <a:xfrm>
          <a:off x="7444740" y="522732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2</xdr:col>
      <xdr:colOff>918882</xdr:colOff>
      <xdr:row>53</xdr:row>
      <xdr:rowOff>100853</xdr:rowOff>
    </xdr:from>
    <xdr:ext cx="1750287" cy="468013"/>
    <xdr:sp macro="" textlink="">
      <xdr:nvSpPr>
        <xdr:cNvPr id="4" name="2 Rectángulo"/>
        <xdr:cNvSpPr/>
      </xdr:nvSpPr>
      <xdr:spPr>
        <a:xfrm>
          <a:off x="6534822" y="959537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952500</xdr:colOff>
      <xdr:row>64</xdr:row>
      <xdr:rowOff>168088</xdr:rowOff>
    </xdr:from>
    <xdr:ext cx="1750287" cy="468013"/>
    <xdr:sp macro="" textlink="">
      <xdr:nvSpPr>
        <xdr:cNvPr id="5" name="2 Rectángulo"/>
        <xdr:cNvSpPr/>
      </xdr:nvSpPr>
      <xdr:spPr>
        <a:xfrm>
          <a:off x="8397240" y="11712388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22411</xdr:colOff>
      <xdr:row>74</xdr:row>
      <xdr:rowOff>268940</xdr:rowOff>
    </xdr:from>
    <xdr:ext cx="1750287" cy="437029"/>
    <xdr:sp macro="" textlink="">
      <xdr:nvSpPr>
        <xdr:cNvPr id="6" name="2 Rectángulo"/>
        <xdr:cNvSpPr/>
      </xdr:nvSpPr>
      <xdr:spPr>
        <a:xfrm>
          <a:off x="7467151" y="13542980"/>
          <a:ext cx="1750287" cy="437029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1</xdr:col>
      <xdr:colOff>4661647</xdr:colOff>
      <xdr:row>150</xdr:row>
      <xdr:rowOff>22412</xdr:rowOff>
    </xdr:from>
    <xdr:ext cx="1750287" cy="437029"/>
    <xdr:sp macro="" textlink="">
      <xdr:nvSpPr>
        <xdr:cNvPr id="7" name="2 Rectángulo"/>
        <xdr:cNvSpPr/>
      </xdr:nvSpPr>
      <xdr:spPr>
        <a:xfrm>
          <a:off x="5454127" y="26753372"/>
          <a:ext cx="1750287" cy="437029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2</xdr:col>
      <xdr:colOff>750794</xdr:colOff>
      <xdr:row>159</xdr:row>
      <xdr:rowOff>33618</xdr:rowOff>
    </xdr:from>
    <xdr:ext cx="1750287" cy="437029"/>
    <xdr:sp macro="" textlink="">
      <xdr:nvSpPr>
        <xdr:cNvPr id="8" name="2 Rectángulo"/>
        <xdr:cNvSpPr/>
      </xdr:nvSpPr>
      <xdr:spPr>
        <a:xfrm>
          <a:off x="6366734" y="28433358"/>
          <a:ext cx="1750287" cy="437029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95250</xdr:colOff>
      <xdr:row>192</xdr:row>
      <xdr:rowOff>246531</xdr:rowOff>
    </xdr:from>
    <xdr:ext cx="1587001" cy="338578"/>
    <xdr:sp macro="" textlink="">
      <xdr:nvSpPr>
        <xdr:cNvPr id="9" name="2 Rectángulo"/>
        <xdr:cNvSpPr/>
      </xdr:nvSpPr>
      <xdr:spPr>
        <a:xfrm>
          <a:off x="7539990" y="34307931"/>
          <a:ext cx="1587001" cy="338578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11206</xdr:colOff>
      <xdr:row>209</xdr:row>
      <xdr:rowOff>67235</xdr:rowOff>
    </xdr:from>
    <xdr:ext cx="1750287" cy="437029"/>
    <xdr:sp macro="" textlink="">
      <xdr:nvSpPr>
        <xdr:cNvPr id="10" name="2 Rectángulo"/>
        <xdr:cNvSpPr/>
      </xdr:nvSpPr>
      <xdr:spPr>
        <a:xfrm>
          <a:off x="7455946" y="37443335"/>
          <a:ext cx="1750287" cy="437029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11206</xdr:colOff>
      <xdr:row>219</xdr:row>
      <xdr:rowOff>33618</xdr:rowOff>
    </xdr:from>
    <xdr:ext cx="1750287" cy="437029"/>
    <xdr:sp macro="" textlink="">
      <xdr:nvSpPr>
        <xdr:cNvPr id="11" name="2 Rectángulo"/>
        <xdr:cNvSpPr/>
      </xdr:nvSpPr>
      <xdr:spPr>
        <a:xfrm>
          <a:off x="7455946" y="39299478"/>
          <a:ext cx="1750287" cy="437029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47625</xdr:colOff>
      <xdr:row>201</xdr:row>
      <xdr:rowOff>63500</xdr:rowOff>
    </xdr:from>
    <xdr:ext cx="1587001" cy="338578"/>
    <xdr:sp macro="" textlink="">
      <xdr:nvSpPr>
        <xdr:cNvPr id="14" name="2 Rectángulo"/>
        <xdr:cNvSpPr/>
      </xdr:nvSpPr>
      <xdr:spPr>
        <a:xfrm>
          <a:off x="7492365" y="35938460"/>
          <a:ext cx="1587001" cy="338578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1"/>
  <sheetViews>
    <sheetView tabSelected="1" zoomScale="60" zoomScaleNormal="60" workbookViewId="0">
      <selection activeCell="C524" sqref="C524"/>
    </sheetView>
  </sheetViews>
  <sheetFormatPr baseColWidth="10" defaultRowHeight="13.2" x14ac:dyDescent="0.25"/>
  <cols>
    <col min="1" max="1" width="11.5546875" style="2"/>
    <col min="2" max="2" width="70.33203125" style="2" customWidth="1"/>
    <col min="3" max="6" width="26.6640625" style="2" customWidth="1"/>
    <col min="7" max="7" width="14.88671875" style="2" bestFit="1" customWidth="1"/>
    <col min="8" max="8" width="15.21875" style="2" bestFit="1" customWidth="1"/>
    <col min="9" max="9" width="15.44140625" style="2" customWidth="1"/>
    <col min="10" max="16384" width="11.5546875" style="2"/>
  </cols>
  <sheetData>
    <row r="2" spans="1:8" ht="4.5" customHeight="1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3" t="s">
        <v>0</v>
      </c>
      <c r="B3" s="3"/>
      <c r="C3" s="3"/>
      <c r="D3" s="3"/>
      <c r="E3" s="3"/>
      <c r="F3" s="3"/>
      <c r="G3" s="3"/>
      <c r="H3" s="3"/>
    </row>
    <row r="4" spans="1:8" ht="24" customHeight="1" x14ac:dyDescent="0.25">
      <c r="A4" s="3" t="s">
        <v>1</v>
      </c>
      <c r="B4" s="3"/>
      <c r="C4" s="3"/>
      <c r="D4" s="3"/>
      <c r="E4" s="3"/>
      <c r="F4" s="3"/>
      <c r="G4" s="3"/>
      <c r="H4" s="3"/>
    </row>
    <row r="5" spans="1:8" x14ac:dyDescent="0.25">
      <c r="B5" s="4"/>
      <c r="C5" s="5"/>
      <c r="D5" s="6"/>
      <c r="E5" s="6"/>
      <c r="F5" s="6"/>
    </row>
    <row r="7" spans="1:8" x14ac:dyDescent="0.25">
      <c r="B7" s="7" t="s">
        <v>2</v>
      </c>
      <c r="C7" s="8" t="s">
        <v>3</v>
      </c>
      <c r="D7" s="9"/>
      <c r="E7" s="10"/>
      <c r="F7" s="11"/>
      <c r="G7" s="7"/>
      <c r="H7" s="10"/>
    </row>
    <row r="9" spans="1:8" x14ac:dyDescent="0.25">
      <c r="A9" s="12" t="s">
        <v>4</v>
      </c>
      <c r="B9" s="12"/>
      <c r="C9" s="12"/>
      <c r="D9" s="12"/>
      <c r="E9" s="12"/>
      <c r="F9" s="12"/>
      <c r="G9" s="12"/>
      <c r="H9" s="12"/>
    </row>
    <row r="10" spans="1:8" x14ac:dyDescent="0.25">
      <c r="B10" s="13"/>
      <c r="C10" s="8"/>
      <c r="D10" s="9"/>
      <c r="E10" s="10"/>
      <c r="F10" s="11"/>
    </row>
    <row r="11" spans="1:8" x14ac:dyDescent="0.25">
      <c r="B11" s="14" t="s">
        <v>5</v>
      </c>
      <c r="C11" s="15"/>
      <c r="D11" s="6"/>
      <c r="E11" s="6"/>
      <c r="F11" s="6"/>
    </row>
    <row r="12" spans="1:8" x14ac:dyDescent="0.25">
      <c r="B12" s="16"/>
      <c r="C12" s="5"/>
      <c r="D12" s="6"/>
      <c r="E12" s="6"/>
      <c r="F12" s="6"/>
    </row>
    <row r="13" spans="1:8" x14ac:dyDescent="0.25">
      <c r="B13" s="17" t="s">
        <v>6</v>
      </c>
      <c r="C13" s="5"/>
      <c r="D13" s="6"/>
      <c r="E13" s="6"/>
      <c r="F13" s="6"/>
    </row>
    <row r="14" spans="1:8" x14ac:dyDescent="0.25">
      <c r="C14" s="5"/>
    </row>
    <row r="15" spans="1:8" x14ac:dyDescent="0.25">
      <c r="B15" s="18" t="s">
        <v>7</v>
      </c>
      <c r="C15" s="10"/>
      <c r="D15" s="10"/>
      <c r="E15" s="10"/>
    </row>
    <row r="16" spans="1:8" x14ac:dyDescent="0.25">
      <c r="B16" s="19"/>
      <c r="C16" s="10"/>
      <c r="D16" s="10"/>
      <c r="E16" s="10"/>
    </row>
    <row r="17" spans="2:5" ht="20.25" customHeight="1" x14ac:dyDescent="0.25">
      <c r="B17" s="20" t="s">
        <v>8</v>
      </c>
      <c r="C17" s="21" t="s">
        <v>9</v>
      </c>
      <c r="D17" s="21" t="s">
        <v>10</v>
      </c>
      <c r="E17" s="21" t="s">
        <v>11</v>
      </c>
    </row>
    <row r="18" spans="2:5" x14ac:dyDescent="0.25">
      <c r="B18" s="22" t="s">
        <v>12</v>
      </c>
      <c r="C18" s="23"/>
      <c r="D18" s="23">
        <v>0</v>
      </c>
      <c r="E18" s="23">
        <v>0</v>
      </c>
    </row>
    <row r="19" spans="2:5" x14ac:dyDescent="0.25">
      <c r="B19" s="24"/>
      <c r="C19" s="25"/>
      <c r="D19" s="25">
        <v>0</v>
      </c>
      <c r="E19" s="25">
        <v>0</v>
      </c>
    </row>
    <row r="20" spans="2:5" x14ac:dyDescent="0.25">
      <c r="B20" s="24" t="s">
        <v>13</v>
      </c>
      <c r="C20" s="25"/>
      <c r="D20" s="25">
        <v>0</v>
      </c>
      <c r="E20" s="25">
        <v>0</v>
      </c>
    </row>
    <row r="21" spans="2:5" x14ac:dyDescent="0.25">
      <c r="B21" s="24"/>
      <c r="C21" s="25"/>
      <c r="D21" s="25">
        <v>0</v>
      </c>
      <c r="E21" s="25">
        <v>0</v>
      </c>
    </row>
    <row r="22" spans="2:5" x14ac:dyDescent="0.25">
      <c r="B22" s="26" t="s">
        <v>14</v>
      </c>
      <c r="C22" s="27"/>
      <c r="D22" s="27">
        <v>0</v>
      </c>
      <c r="E22" s="27">
        <v>0</v>
      </c>
    </row>
    <row r="23" spans="2:5" x14ac:dyDescent="0.25">
      <c r="B23" s="19"/>
      <c r="C23" s="21">
        <f>SUM(C18:C22)</f>
        <v>0</v>
      </c>
      <c r="D23" s="21"/>
      <c r="E23" s="21">
        <f>SUM(E18:E22)</f>
        <v>0</v>
      </c>
    </row>
    <row r="24" spans="2:5" x14ac:dyDescent="0.25">
      <c r="B24" s="19"/>
      <c r="C24" s="10"/>
      <c r="D24" s="10"/>
      <c r="E24" s="10"/>
    </row>
    <row r="25" spans="2:5" x14ac:dyDescent="0.25">
      <c r="B25" s="19"/>
      <c r="C25" s="10"/>
      <c r="D25" s="10"/>
      <c r="E25" s="10"/>
    </row>
    <row r="26" spans="2:5" x14ac:dyDescent="0.25">
      <c r="B26" s="19"/>
      <c r="C26" s="10"/>
      <c r="D26" s="10"/>
      <c r="E26" s="10"/>
    </row>
    <row r="27" spans="2:5" x14ac:dyDescent="0.25">
      <c r="B27" s="18" t="s">
        <v>15</v>
      </c>
      <c r="C27" s="28"/>
      <c r="D27" s="10"/>
      <c r="E27" s="10"/>
    </row>
    <row r="29" spans="2:5" ht="18.75" customHeight="1" x14ac:dyDescent="0.25">
      <c r="B29" s="20" t="s">
        <v>16</v>
      </c>
      <c r="C29" s="21" t="s">
        <v>9</v>
      </c>
      <c r="D29" s="21" t="s">
        <v>17</v>
      </c>
      <c r="E29" s="21" t="s">
        <v>18</v>
      </c>
    </row>
    <row r="30" spans="2:5" x14ac:dyDescent="0.25">
      <c r="B30" s="24" t="s">
        <v>19</v>
      </c>
      <c r="C30" s="25"/>
      <c r="D30" s="25"/>
      <c r="E30" s="25"/>
    </row>
    <row r="31" spans="2:5" x14ac:dyDescent="0.25">
      <c r="B31" s="24"/>
      <c r="C31" s="25"/>
      <c r="D31" s="25"/>
      <c r="E31" s="25"/>
    </row>
    <row r="32" spans="2:5" ht="14.25" customHeight="1" x14ac:dyDescent="0.25">
      <c r="B32" s="24" t="s">
        <v>20</v>
      </c>
      <c r="C32" s="25"/>
      <c r="D32" s="25"/>
      <c r="E32" s="25"/>
    </row>
    <row r="33" spans="2:6" ht="14.25" customHeight="1" x14ac:dyDescent="0.25">
      <c r="B33" s="24"/>
      <c r="C33" s="25"/>
      <c r="D33" s="25"/>
      <c r="E33" s="25"/>
    </row>
    <row r="34" spans="2:6" ht="14.25" customHeight="1" x14ac:dyDescent="0.25">
      <c r="B34" s="26"/>
      <c r="C34" s="27"/>
      <c r="D34" s="27"/>
      <c r="E34" s="27"/>
    </row>
    <row r="35" spans="2:6" ht="14.25" customHeight="1" x14ac:dyDescent="0.25">
      <c r="C35" s="21">
        <f>SUM(C30:C34)</f>
        <v>0</v>
      </c>
      <c r="D35" s="21">
        <f>SUM(D30:D34)</f>
        <v>0</v>
      </c>
      <c r="E35" s="21">
        <f>SUM(E30:E34)</f>
        <v>0</v>
      </c>
    </row>
    <row r="36" spans="2:6" ht="14.25" customHeight="1" x14ac:dyDescent="0.25">
      <c r="C36" s="29"/>
      <c r="D36" s="29"/>
      <c r="E36" s="29"/>
    </row>
    <row r="37" spans="2:6" ht="14.25" customHeight="1" x14ac:dyDescent="0.25"/>
    <row r="38" spans="2:6" ht="23.25" customHeight="1" x14ac:dyDescent="0.25">
      <c r="B38" s="20" t="s">
        <v>21</v>
      </c>
      <c r="C38" s="21" t="s">
        <v>9</v>
      </c>
      <c r="D38" s="21" t="s">
        <v>22</v>
      </c>
      <c r="E38" s="21" t="s">
        <v>23</v>
      </c>
      <c r="F38" s="21" t="s">
        <v>24</v>
      </c>
    </row>
    <row r="39" spans="2:6" ht="14.25" customHeight="1" x14ac:dyDescent="0.25">
      <c r="B39" s="30" t="s">
        <v>25</v>
      </c>
      <c r="C39" s="31">
        <f>SUM(D39:F39)</f>
        <v>19773.68</v>
      </c>
      <c r="D39" s="32">
        <v>13365</v>
      </c>
      <c r="E39" s="32"/>
      <c r="F39" s="32">
        <v>6408.68</v>
      </c>
    </row>
    <row r="40" spans="2:6" ht="14.25" customHeight="1" x14ac:dyDescent="0.25">
      <c r="B40" s="30"/>
      <c r="C40" s="32"/>
      <c r="D40" s="32"/>
      <c r="E40" s="32"/>
      <c r="F40" s="32"/>
    </row>
    <row r="41" spans="2:6" ht="14.25" customHeight="1" x14ac:dyDescent="0.25">
      <c r="B41" s="30" t="s">
        <v>26</v>
      </c>
      <c r="C41" s="31">
        <f>SUM(D41:F41)</f>
        <v>17000</v>
      </c>
      <c r="D41" s="32">
        <v>17000</v>
      </c>
      <c r="E41" s="32">
        <v>0</v>
      </c>
      <c r="F41" s="32">
        <v>0</v>
      </c>
    </row>
    <row r="42" spans="2:6" ht="14.25" customHeight="1" x14ac:dyDescent="0.25">
      <c r="B42" s="30"/>
      <c r="C42" s="32"/>
      <c r="D42" s="32"/>
      <c r="E42" s="32"/>
      <c r="F42" s="32"/>
    </row>
    <row r="43" spans="2:6" ht="14.25" customHeight="1" x14ac:dyDescent="0.25">
      <c r="B43" s="30" t="s">
        <v>27</v>
      </c>
      <c r="C43" s="31">
        <f>SUM(D43:F43)</f>
        <v>0</v>
      </c>
      <c r="D43" s="32">
        <v>0</v>
      </c>
      <c r="E43" s="32">
        <v>0</v>
      </c>
      <c r="F43" s="32">
        <v>0</v>
      </c>
    </row>
    <row r="44" spans="2:6" ht="14.25" customHeight="1" x14ac:dyDescent="0.25">
      <c r="B44" s="30"/>
      <c r="C44" s="32"/>
      <c r="D44" s="32"/>
      <c r="E44" s="32"/>
      <c r="F44" s="32"/>
    </row>
    <row r="45" spans="2:6" ht="14.25" customHeight="1" x14ac:dyDescent="0.25">
      <c r="B45" s="30" t="s">
        <v>28</v>
      </c>
      <c r="C45" s="31">
        <f>SUM(D45:F45)</f>
        <v>0</v>
      </c>
      <c r="D45" s="32">
        <v>0</v>
      </c>
      <c r="E45" s="32">
        <v>0</v>
      </c>
      <c r="F45" s="32">
        <v>0</v>
      </c>
    </row>
    <row r="46" spans="2:6" ht="14.25" customHeight="1" x14ac:dyDescent="0.25">
      <c r="B46" s="26"/>
      <c r="C46" s="27"/>
      <c r="D46" s="27"/>
      <c r="E46" s="27"/>
      <c r="F46" s="27"/>
    </row>
    <row r="47" spans="2:6" ht="14.25" customHeight="1" x14ac:dyDescent="0.25">
      <c r="C47" s="33">
        <f>SUM(C38:C46)</f>
        <v>36773.68</v>
      </c>
      <c r="D47" s="33">
        <f>SUM(D38:D46)</f>
        <v>30365</v>
      </c>
      <c r="E47" s="33">
        <f>SUM(E38:E46)</f>
        <v>0</v>
      </c>
      <c r="F47" s="33">
        <f>SUM(F38:F46)</f>
        <v>6408.68</v>
      </c>
    </row>
    <row r="48" spans="2:6" ht="14.25" customHeight="1" x14ac:dyDescent="0.25"/>
    <row r="49" spans="2:8" ht="14.25" customHeight="1" x14ac:dyDescent="0.25"/>
    <row r="50" spans="2:8" ht="14.25" customHeight="1" x14ac:dyDescent="0.25"/>
    <row r="51" spans="2:8" ht="14.25" customHeight="1" x14ac:dyDescent="0.25">
      <c r="B51" s="18" t="s">
        <v>29</v>
      </c>
    </row>
    <row r="52" spans="2:8" ht="14.25" customHeight="1" x14ac:dyDescent="0.25">
      <c r="B52" s="34"/>
    </row>
    <row r="53" spans="2:8" ht="24" customHeight="1" x14ac:dyDescent="0.25">
      <c r="B53" s="20" t="s">
        <v>30</v>
      </c>
      <c r="C53" s="21" t="s">
        <v>9</v>
      </c>
      <c r="D53" s="21" t="s">
        <v>31</v>
      </c>
    </row>
    <row r="54" spans="2:8" ht="14.25" customHeight="1" x14ac:dyDescent="0.25">
      <c r="B54" s="22" t="s">
        <v>32</v>
      </c>
      <c r="C54" s="23"/>
      <c r="D54" s="23">
        <v>0</v>
      </c>
    </row>
    <row r="55" spans="2:8" ht="14.25" customHeight="1" x14ac:dyDescent="0.25">
      <c r="B55" s="24"/>
      <c r="C55" s="25"/>
      <c r="D55" s="25">
        <v>0</v>
      </c>
    </row>
    <row r="56" spans="2:8" ht="14.25" customHeight="1" x14ac:dyDescent="0.25">
      <c r="B56" s="24" t="s">
        <v>33</v>
      </c>
      <c r="C56" s="25"/>
      <c r="D56" s="25"/>
    </row>
    <row r="57" spans="2:8" ht="14.25" customHeight="1" x14ac:dyDescent="0.25">
      <c r="B57" s="26"/>
      <c r="C57" s="27"/>
      <c r="D57" s="27">
        <v>0</v>
      </c>
    </row>
    <row r="58" spans="2:8" ht="14.25" customHeight="1" x14ac:dyDescent="0.25">
      <c r="B58" s="35"/>
      <c r="C58" s="21">
        <f>SUM(C53:C57)</f>
        <v>0</v>
      </c>
      <c r="D58" s="21"/>
    </row>
    <row r="59" spans="2:8" ht="14.25" customHeight="1" x14ac:dyDescent="0.25">
      <c r="B59" s="35"/>
      <c r="C59" s="36"/>
      <c r="D59" s="36"/>
    </row>
    <row r="60" spans="2:8" ht="9.75" customHeight="1" x14ac:dyDescent="0.25">
      <c r="B60" s="35"/>
      <c r="C60" s="36"/>
      <c r="D60" s="36"/>
    </row>
    <row r="61" spans="2:8" ht="14.25" customHeight="1" x14ac:dyDescent="0.25">
      <c r="H61" s="34"/>
    </row>
    <row r="62" spans="2:8" ht="14.25" customHeight="1" x14ac:dyDescent="0.25">
      <c r="B62" s="18" t="s">
        <v>34</v>
      </c>
    </row>
    <row r="63" spans="2:8" ht="14.25" customHeight="1" x14ac:dyDescent="0.25">
      <c r="B63" s="34"/>
    </row>
    <row r="64" spans="2:8" ht="27.75" customHeight="1" x14ac:dyDescent="0.25">
      <c r="B64" s="20" t="s">
        <v>35</v>
      </c>
      <c r="C64" s="21" t="s">
        <v>9</v>
      </c>
      <c r="D64" s="21" t="s">
        <v>10</v>
      </c>
      <c r="E64" s="21" t="s">
        <v>36</v>
      </c>
      <c r="F64" s="37" t="s">
        <v>37</v>
      </c>
      <c r="G64" s="21" t="s">
        <v>38</v>
      </c>
    </row>
    <row r="65" spans="2:8" ht="14.25" customHeight="1" x14ac:dyDescent="0.25">
      <c r="B65" s="38" t="s">
        <v>39</v>
      </c>
      <c r="C65" s="36"/>
      <c r="D65" s="36">
        <v>0</v>
      </c>
      <c r="E65" s="36">
        <v>0</v>
      </c>
      <c r="F65" s="36">
        <v>0</v>
      </c>
      <c r="G65" s="39">
        <v>0</v>
      </c>
    </row>
    <row r="66" spans="2:8" ht="14.25" customHeight="1" x14ac:dyDescent="0.25">
      <c r="B66" s="38"/>
      <c r="C66" s="36"/>
      <c r="D66" s="36">
        <v>0</v>
      </c>
      <c r="E66" s="36">
        <v>0</v>
      </c>
      <c r="F66" s="36">
        <v>0</v>
      </c>
      <c r="G66" s="39">
        <v>0</v>
      </c>
    </row>
    <row r="67" spans="2:8" ht="14.25" customHeight="1" x14ac:dyDescent="0.25">
      <c r="B67" s="38"/>
      <c r="C67" s="36"/>
      <c r="D67" s="36">
        <v>0</v>
      </c>
      <c r="E67" s="36">
        <v>0</v>
      </c>
      <c r="F67" s="36">
        <v>0</v>
      </c>
      <c r="G67" s="39">
        <v>0</v>
      </c>
    </row>
    <row r="68" spans="2:8" ht="14.25" customHeight="1" x14ac:dyDescent="0.25">
      <c r="B68" s="40"/>
      <c r="C68" s="41"/>
      <c r="D68" s="41">
        <v>0</v>
      </c>
      <c r="E68" s="41">
        <v>0</v>
      </c>
      <c r="F68" s="41">
        <v>0</v>
      </c>
      <c r="G68" s="42">
        <v>0</v>
      </c>
    </row>
    <row r="69" spans="2:8" ht="15" customHeight="1" x14ac:dyDescent="0.25">
      <c r="B69" s="35"/>
      <c r="C69" s="21">
        <f>SUM(C64:C68)</f>
        <v>0</v>
      </c>
      <c r="D69" s="43">
        <v>0</v>
      </c>
      <c r="E69" s="44">
        <v>0</v>
      </c>
      <c r="F69" s="44">
        <v>0</v>
      </c>
      <c r="G69" s="45">
        <v>0</v>
      </c>
      <c r="H69" s="34"/>
    </row>
    <row r="70" spans="2:8" x14ac:dyDescent="0.25">
      <c r="B70" s="35"/>
      <c r="C70" s="46"/>
      <c r="D70" s="46"/>
      <c r="E70" s="46"/>
      <c r="F70" s="46"/>
      <c r="G70" s="46"/>
    </row>
    <row r="71" spans="2:8" x14ac:dyDescent="0.25">
      <c r="B71" s="35"/>
      <c r="C71" s="46"/>
      <c r="D71" s="46"/>
      <c r="E71" s="46"/>
      <c r="F71" s="46"/>
      <c r="G71" s="46"/>
      <c r="H71" s="34"/>
    </row>
    <row r="72" spans="2:8" x14ac:dyDescent="0.25">
      <c r="B72" s="35"/>
      <c r="C72" s="46"/>
      <c r="D72" s="46"/>
      <c r="E72" s="46"/>
      <c r="F72" s="46"/>
      <c r="G72" s="46"/>
    </row>
    <row r="73" spans="2:8" x14ac:dyDescent="0.25">
      <c r="B73" s="35"/>
      <c r="C73" s="46"/>
      <c r="D73" s="46"/>
      <c r="E73" s="46"/>
      <c r="F73" s="46"/>
      <c r="G73" s="46"/>
    </row>
    <row r="74" spans="2:8" x14ac:dyDescent="0.25">
      <c r="B74" s="35"/>
      <c r="C74" s="46"/>
      <c r="D74" s="46"/>
      <c r="E74" s="46"/>
      <c r="F74" s="46"/>
      <c r="G74" s="46"/>
      <c r="H74" s="34"/>
    </row>
    <row r="75" spans="2:8" ht="26.25" customHeight="1" x14ac:dyDescent="0.25">
      <c r="B75" s="20" t="s">
        <v>40</v>
      </c>
      <c r="C75" s="21" t="s">
        <v>9</v>
      </c>
      <c r="D75" s="21" t="s">
        <v>10</v>
      </c>
      <c r="E75" s="21" t="s">
        <v>41</v>
      </c>
      <c r="F75" s="46"/>
      <c r="G75" s="46"/>
    </row>
    <row r="76" spans="2:8" x14ac:dyDescent="0.25">
      <c r="B76" s="22" t="s">
        <v>42</v>
      </c>
      <c r="C76" s="39"/>
      <c r="D76" s="25">
        <v>0</v>
      </c>
      <c r="E76" s="25">
        <v>0</v>
      </c>
      <c r="F76" s="46"/>
      <c r="G76" s="46"/>
    </row>
    <row r="77" spans="2:8" x14ac:dyDescent="0.25">
      <c r="B77" s="26"/>
      <c r="C77" s="39"/>
      <c r="D77" s="25">
        <v>0</v>
      </c>
      <c r="E77" s="25">
        <v>0</v>
      </c>
      <c r="F77" s="46"/>
      <c r="G77" s="46"/>
    </row>
    <row r="78" spans="2:8" ht="16.5" customHeight="1" x14ac:dyDescent="0.25">
      <c r="B78" s="35"/>
      <c r="C78" s="21">
        <f>SUM(C76:C77)</f>
        <v>0</v>
      </c>
      <c r="D78" s="47"/>
      <c r="E78" s="48"/>
      <c r="F78" s="46"/>
      <c r="G78" s="46"/>
    </row>
    <row r="79" spans="2:8" x14ac:dyDescent="0.25">
      <c r="B79" s="35"/>
      <c r="C79" s="46"/>
      <c r="D79" s="46"/>
      <c r="E79" s="46"/>
      <c r="F79" s="46"/>
      <c r="G79" s="46"/>
    </row>
    <row r="80" spans="2:8" x14ac:dyDescent="0.25">
      <c r="B80" s="35"/>
      <c r="C80" s="46"/>
      <c r="D80" s="46"/>
      <c r="E80" s="46"/>
      <c r="F80" s="46"/>
      <c r="G80" s="46"/>
    </row>
    <row r="81" spans="2:8" x14ac:dyDescent="0.25">
      <c r="B81" s="34"/>
      <c r="H81" s="34"/>
    </row>
    <row r="82" spans="2:8" x14ac:dyDescent="0.25">
      <c r="B82" s="18" t="s">
        <v>43</v>
      </c>
    </row>
    <row r="84" spans="2:8" x14ac:dyDescent="0.25">
      <c r="B84" s="34"/>
    </row>
    <row r="85" spans="2:8" ht="24" customHeight="1" x14ac:dyDescent="0.25">
      <c r="B85" s="20" t="s">
        <v>44</v>
      </c>
      <c r="C85" s="21" t="s">
        <v>45</v>
      </c>
      <c r="D85" s="21" t="s">
        <v>46</v>
      </c>
      <c r="E85" s="21" t="s">
        <v>47</v>
      </c>
      <c r="F85" s="21" t="s">
        <v>48</v>
      </c>
    </row>
    <row r="86" spans="2:8" x14ac:dyDescent="0.25">
      <c r="B86" s="49" t="s">
        <v>49</v>
      </c>
      <c r="C86" s="50">
        <v>50411506.939999998</v>
      </c>
      <c r="D86" s="31">
        <v>50411506.939999998</v>
      </c>
      <c r="E86" s="25">
        <f>D86-C86</f>
        <v>0</v>
      </c>
      <c r="F86" s="25"/>
    </row>
    <row r="87" spans="2:8" x14ac:dyDescent="0.25">
      <c r="B87" s="51" t="s">
        <v>50</v>
      </c>
      <c r="C87" s="32">
        <v>54151272.869999997</v>
      </c>
      <c r="D87" s="31">
        <v>54151272.869999997</v>
      </c>
      <c r="E87" s="25">
        <f>D87-C87</f>
        <v>0</v>
      </c>
      <c r="F87" s="25"/>
    </row>
    <row r="88" spans="2:8" x14ac:dyDescent="0.25">
      <c r="B88" s="24" t="s">
        <v>51</v>
      </c>
      <c r="C88" s="52">
        <f>SUM(C86:C87)</f>
        <v>104562779.81</v>
      </c>
      <c r="D88" s="53">
        <f>SUM(D86:D87)</f>
        <v>104562779.81</v>
      </c>
      <c r="E88" s="54">
        <f>D88-C88</f>
        <v>0</v>
      </c>
      <c r="F88" s="25"/>
    </row>
    <row r="89" spans="2:8" x14ac:dyDescent="0.25">
      <c r="B89" s="51" t="s">
        <v>52</v>
      </c>
      <c r="C89" s="32">
        <v>3487983.33</v>
      </c>
      <c r="D89" s="32">
        <v>3487983.33</v>
      </c>
      <c r="E89" s="25">
        <f>D89-C89</f>
        <v>0</v>
      </c>
      <c r="F89" s="25"/>
    </row>
    <row r="90" spans="2:8" x14ac:dyDescent="0.25">
      <c r="B90" s="51" t="s">
        <v>53</v>
      </c>
      <c r="C90" s="32">
        <v>7524730.8300000001</v>
      </c>
      <c r="D90" s="32">
        <v>7524730.8300000001</v>
      </c>
      <c r="E90" s="25">
        <f t="shared" ref="E90:E115" si="0">D90-C90</f>
        <v>0</v>
      </c>
      <c r="F90" s="25"/>
    </row>
    <row r="91" spans="2:8" x14ac:dyDescent="0.25">
      <c r="B91" s="51" t="s">
        <v>54</v>
      </c>
      <c r="C91" s="32">
        <v>10880</v>
      </c>
      <c r="D91" s="32">
        <v>10880</v>
      </c>
      <c r="E91" s="25">
        <f t="shared" si="0"/>
        <v>0</v>
      </c>
      <c r="F91" s="25"/>
    </row>
    <row r="92" spans="2:8" x14ac:dyDescent="0.25">
      <c r="B92" s="51" t="s">
        <v>55</v>
      </c>
      <c r="C92" s="32">
        <v>7789436.4699999997</v>
      </c>
      <c r="D92" s="32">
        <v>7465717.3300000001</v>
      </c>
      <c r="E92" s="25">
        <f t="shared" si="0"/>
        <v>-323719.13999999966</v>
      </c>
      <c r="F92" s="25"/>
    </row>
    <row r="93" spans="2:8" x14ac:dyDescent="0.25">
      <c r="B93" s="51" t="s">
        <v>56</v>
      </c>
      <c r="C93" s="32">
        <v>132534.89000000001</v>
      </c>
      <c r="D93" s="32">
        <v>132534.89000000001</v>
      </c>
      <c r="E93" s="25">
        <f t="shared" si="0"/>
        <v>0</v>
      </c>
      <c r="F93" s="25"/>
    </row>
    <row r="94" spans="2:8" x14ac:dyDescent="0.25">
      <c r="B94" s="51" t="s">
        <v>57</v>
      </c>
      <c r="C94" s="32">
        <v>1099865.1100000001</v>
      </c>
      <c r="D94" s="32">
        <v>1107115.1100000001</v>
      </c>
      <c r="E94" s="25">
        <f t="shared" si="0"/>
        <v>7250</v>
      </c>
      <c r="F94" s="25"/>
    </row>
    <row r="95" spans="2:8" x14ac:dyDescent="0.25">
      <c r="B95" s="51" t="s">
        <v>58</v>
      </c>
      <c r="C95" s="32">
        <v>195703.67</v>
      </c>
      <c r="D95" s="32">
        <v>195703.67</v>
      </c>
      <c r="E95" s="25">
        <f t="shared" si="0"/>
        <v>0</v>
      </c>
      <c r="F95" s="25"/>
    </row>
    <row r="96" spans="2:8" x14ac:dyDescent="0.25">
      <c r="B96" s="51" t="s">
        <v>59</v>
      </c>
      <c r="C96" s="32">
        <v>832577.94</v>
      </c>
      <c r="D96" s="32">
        <v>845008.12</v>
      </c>
      <c r="E96" s="25">
        <f t="shared" si="0"/>
        <v>12430.180000000051</v>
      </c>
      <c r="F96" s="25"/>
    </row>
    <row r="97" spans="2:6" x14ac:dyDescent="0.25">
      <c r="B97" s="51" t="s">
        <v>60</v>
      </c>
      <c r="C97" s="32">
        <v>133025.16</v>
      </c>
      <c r="D97" s="32">
        <v>78187.399999999994</v>
      </c>
      <c r="E97" s="25">
        <f t="shared" si="0"/>
        <v>-54837.760000000009</v>
      </c>
      <c r="F97" s="25"/>
    </row>
    <row r="98" spans="2:6" x14ac:dyDescent="0.25">
      <c r="B98" s="51" t="s">
        <v>61</v>
      </c>
      <c r="C98" s="32">
        <v>211315.94</v>
      </c>
      <c r="D98" s="32">
        <v>211315.94</v>
      </c>
      <c r="E98" s="25">
        <f t="shared" si="0"/>
        <v>0</v>
      </c>
      <c r="F98" s="25"/>
    </row>
    <row r="99" spans="2:6" x14ac:dyDescent="0.25">
      <c r="B99" s="51" t="s">
        <v>62</v>
      </c>
      <c r="C99" s="32">
        <v>341018.57</v>
      </c>
      <c r="D99" s="32">
        <v>341018.57</v>
      </c>
      <c r="E99" s="25">
        <f t="shared" si="0"/>
        <v>0</v>
      </c>
      <c r="F99" s="25"/>
    </row>
    <row r="100" spans="2:6" x14ac:dyDescent="0.25">
      <c r="B100" s="51" t="s">
        <v>63</v>
      </c>
      <c r="C100" s="32">
        <v>3738169.22</v>
      </c>
      <c r="D100" s="32">
        <v>3738169.22</v>
      </c>
      <c r="E100" s="25">
        <f t="shared" si="0"/>
        <v>0</v>
      </c>
      <c r="F100" s="25"/>
    </row>
    <row r="101" spans="2:6" x14ac:dyDescent="0.25">
      <c r="B101" s="51" t="s">
        <v>64</v>
      </c>
      <c r="C101" s="32">
        <v>2805719.05</v>
      </c>
      <c r="D101" s="32">
        <v>2805719.05</v>
      </c>
      <c r="E101" s="25">
        <f t="shared" si="0"/>
        <v>0</v>
      </c>
      <c r="F101" s="25"/>
    </row>
    <row r="102" spans="2:6" x14ac:dyDescent="0.25">
      <c r="B102" s="51" t="s">
        <v>65</v>
      </c>
      <c r="C102" s="32">
        <v>1606284</v>
      </c>
      <c r="D102" s="32">
        <v>1606284</v>
      </c>
      <c r="E102" s="25">
        <f t="shared" si="0"/>
        <v>0</v>
      </c>
      <c r="F102" s="25"/>
    </row>
    <row r="103" spans="2:6" x14ac:dyDescent="0.25">
      <c r="B103" s="51" t="s">
        <v>66</v>
      </c>
      <c r="C103" s="32">
        <v>50353.19</v>
      </c>
      <c r="D103" s="32">
        <v>50353.19</v>
      </c>
      <c r="E103" s="25">
        <f t="shared" si="0"/>
        <v>0</v>
      </c>
      <c r="F103" s="25"/>
    </row>
    <row r="104" spans="2:6" x14ac:dyDescent="0.25">
      <c r="B104" s="51" t="s">
        <v>67</v>
      </c>
      <c r="C104" s="32">
        <v>39100</v>
      </c>
      <c r="D104" s="32">
        <v>39100</v>
      </c>
      <c r="E104" s="25">
        <f t="shared" si="0"/>
        <v>0</v>
      </c>
      <c r="F104" s="25"/>
    </row>
    <row r="105" spans="2:6" x14ac:dyDescent="0.25">
      <c r="B105" s="51" t="s">
        <v>68</v>
      </c>
      <c r="C105" s="32">
        <v>4723382.4800000004</v>
      </c>
      <c r="D105" s="32">
        <v>4723382.4800000004</v>
      </c>
      <c r="E105" s="25">
        <f t="shared" si="0"/>
        <v>0</v>
      </c>
      <c r="F105" s="25"/>
    </row>
    <row r="106" spans="2:6" x14ac:dyDescent="0.25">
      <c r="B106" s="51" t="s">
        <v>69</v>
      </c>
      <c r="C106" s="32">
        <v>1710618.2</v>
      </c>
      <c r="D106" s="32">
        <v>1710618.2</v>
      </c>
      <c r="E106" s="25">
        <f t="shared" si="0"/>
        <v>0</v>
      </c>
      <c r="F106" s="25"/>
    </row>
    <row r="107" spans="2:6" x14ac:dyDescent="0.25">
      <c r="B107" s="51" t="s">
        <v>70</v>
      </c>
      <c r="C107" s="32">
        <v>505355.6</v>
      </c>
      <c r="D107" s="32">
        <v>458013.45</v>
      </c>
      <c r="E107" s="25">
        <f t="shared" si="0"/>
        <v>-47342.149999999965</v>
      </c>
      <c r="F107" s="25"/>
    </row>
    <row r="108" spans="2:6" x14ac:dyDescent="0.25">
      <c r="B108" s="51" t="s">
        <v>71</v>
      </c>
      <c r="C108" s="32">
        <v>1639414.32</v>
      </c>
      <c r="D108" s="32">
        <v>1639414.32</v>
      </c>
      <c r="E108" s="25">
        <f t="shared" si="0"/>
        <v>0</v>
      </c>
      <c r="F108" s="25"/>
    </row>
    <row r="109" spans="2:6" x14ac:dyDescent="0.25">
      <c r="B109" s="51" t="s">
        <v>72</v>
      </c>
      <c r="C109" s="32">
        <v>915573.31</v>
      </c>
      <c r="D109" s="32">
        <v>915573.31</v>
      </c>
      <c r="E109" s="25">
        <f t="shared" si="0"/>
        <v>0</v>
      </c>
      <c r="F109" s="25"/>
    </row>
    <row r="110" spans="2:6" x14ac:dyDescent="0.25">
      <c r="B110" s="51" t="s">
        <v>73</v>
      </c>
      <c r="C110" s="32">
        <v>26352.14</v>
      </c>
      <c r="D110" s="32">
        <v>26352.14</v>
      </c>
      <c r="E110" s="25">
        <f t="shared" si="0"/>
        <v>0</v>
      </c>
      <c r="F110" s="25"/>
    </row>
    <row r="111" spans="2:6" x14ac:dyDescent="0.25">
      <c r="B111" s="51" t="s">
        <v>74</v>
      </c>
      <c r="C111" s="32">
        <v>2318872.5499999998</v>
      </c>
      <c r="D111" s="32">
        <v>2318872.5499999998</v>
      </c>
      <c r="E111" s="25">
        <f t="shared" si="0"/>
        <v>0</v>
      </c>
      <c r="F111" s="25"/>
    </row>
    <row r="112" spans="2:6" x14ac:dyDescent="0.25">
      <c r="B112" s="51" t="s">
        <v>75</v>
      </c>
      <c r="C112" s="32">
        <v>14872.63</v>
      </c>
      <c r="D112" s="32">
        <v>14872.63</v>
      </c>
      <c r="E112" s="25">
        <f t="shared" si="0"/>
        <v>0</v>
      </c>
      <c r="F112" s="25"/>
    </row>
    <row r="113" spans="2:6" x14ac:dyDescent="0.25">
      <c r="B113" s="51" t="s">
        <v>76</v>
      </c>
      <c r="C113" s="32">
        <v>832891.37</v>
      </c>
      <c r="D113" s="32">
        <v>832891.37</v>
      </c>
      <c r="E113" s="25">
        <f t="shared" si="0"/>
        <v>0</v>
      </c>
      <c r="F113" s="25"/>
    </row>
    <row r="114" spans="2:6" x14ac:dyDescent="0.25">
      <c r="B114" s="51" t="s">
        <v>77</v>
      </c>
      <c r="C114" s="32">
        <v>7574.81</v>
      </c>
      <c r="D114" s="32">
        <v>7574.81</v>
      </c>
      <c r="E114" s="25">
        <f t="shared" si="0"/>
        <v>0</v>
      </c>
      <c r="F114" s="25"/>
    </row>
    <row r="115" spans="2:6" x14ac:dyDescent="0.25">
      <c r="B115" s="51" t="s">
        <v>78</v>
      </c>
      <c r="C115" s="32">
        <v>12000</v>
      </c>
      <c r="D115" s="32">
        <v>9020</v>
      </c>
      <c r="E115" s="25">
        <f t="shared" si="0"/>
        <v>-2980</v>
      </c>
      <c r="F115" s="25"/>
    </row>
    <row r="116" spans="2:6" x14ac:dyDescent="0.25">
      <c r="B116" s="24" t="s">
        <v>79</v>
      </c>
      <c r="C116" s="55">
        <f>SUM(C89:C115)</f>
        <v>42705604.780000016</v>
      </c>
      <c r="D116" s="55">
        <f>SUM(D89:D115)</f>
        <v>42296405.910000019</v>
      </c>
      <c r="E116" s="55">
        <f>SUM(E89:E115)</f>
        <v>-409198.86999999959</v>
      </c>
      <c r="F116" s="25"/>
    </row>
    <row r="117" spans="2:6" x14ac:dyDescent="0.25">
      <c r="B117" s="51" t="s">
        <v>80</v>
      </c>
      <c r="C117" s="32">
        <v>-6882185.8099999996</v>
      </c>
      <c r="D117" s="32">
        <v>-6882185.8099999996</v>
      </c>
      <c r="E117" s="25">
        <f t="shared" ref="E117:E134" si="1">D117-C117</f>
        <v>0</v>
      </c>
      <c r="F117" s="25"/>
    </row>
    <row r="118" spans="2:6" x14ac:dyDescent="0.25">
      <c r="B118" s="51" t="s">
        <v>81</v>
      </c>
      <c r="C118" s="32">
        <v>-8199908.5800000001</v>
      </c>
      <c r="D118" s="32">
        <v>-8199908.5800000001</v>
      </c>
      <c r="E118" s="25">
        <f t="shared" si="1"/>
        <v>0</v>
      </c>
      <c r="F118" s="25"/>
    </row>
    <row r="119" spans="2:6" x14ac:dyDescent="0.25">
      <c r="B119" s="51" t="s">
        <v>82</v>
      </c>
      <c r="C119" s="32">
        <v>-4700.5</v>
      </c>
      <c r="D119" s="32">
        <v>-4700.5</v>
      </c>
      <c r="E119" s="25">
        <f t="shared" si="1"/>
        <v>0</v>
      </c>
      <c r="F119" s="25"/>
    </row>
    <row r="120" spans="2:6" x14ac:dyDescent="0.25">
      <c r="B120" s="51" t="s">
        <v>83</v>
      </c>
      <c r="C120" s="32">
        <v>-9700</v>
      </c>
      <c r="D120" s="32">
        <v>-7241.5</v>
      </c>
      <c r="E120" s="25">
        <f t="shared" si="1"/>
        <v>2458.5</v>
      </c>
      <c r="F120" s="25"/>
    </row>
    <row r="121" spans="2:6" x14ac:dyDescent="0.25">
      <c r="B121" s="51" t="s">
        <v>84</v>
      </c>
      <c r="C121" s="32">
        <v>-6711060.3700000001</v>
      </c>
      <c r="D121" s="32">
        <v>-6448837.4500000002</v>
      </c>
      <c r="E121" s="25">
        <f t="shared" si="1"/>
        <v>262222.91999999993</v>
      </c>
      <c r="F121" s="25"/>
    </row>
    <row r="122" spans="2:6" x14ac:dyDescent="0.25">
      <c r="B122" s="51" t="s">
        <v>85</v>
      </c>
      <c r="C122" s="32">
        <v>-487013.68</v>
      </c>
      <c r="D122" s="32">
        <v>-487013.68</v>
      </c>
      <c r="E122" s="25">
        <f t="shared" si="1"/>
        <v>0</v>
      </c>
      <c r="F122" s="25"/>
    </row>
    <row r="123" spans="2:6" x14ac:dyDescent="0.25">
      <c r="B123" s="51" t="s">
        <v>86</v>
      </c>
      <c r="C123" s="32">
        <v>-335236.77</v>
      </c>
      <c r="D123" s="32">
        <v>-331946.49</v>
      </c>
      <c r="E123" s="25">
        <f t="shared" si="1"/>
        <v>3290.2800000000279</v>
      </c>
      <c r="F123" s="25"/>
    </row>
    <row r="124" spans="2:6" x14ac:dyDescent="0.25">
      <c r="B124" s="51" t="s">
        <v>87</v>
      </c>
      <c r="C124" s="32">
        <v>-64225.120000000003</v>
      </c>
      <c r="D124" s="32">
        <v>-36116.61</v>
      </c>
      <c r="E124" s="25">
        <f t="shared" si="1"/>
        <v>28108.510000000002</v>
      </c>
      <c r="F124" s="25"/>
    </row>
    <row r="125" spans="2:6" x14ac:dyDescent="0.25">
      <c r="B125" s="51" t="s">
        <v>88</v>
      </c>
      <c r="C125" s="32">
        <v>-129306.95</v>
      </c>
      <c r="D125" s="32">
        <v>-129306.95</v>
      </c>
      <c r="E125" s="25">
        <f t="shared" si="1"/>
        <v>0</v>
      </c>
      <c r="F125" s="25"/>
    </row>
    <row r="126" spans="2:6" x14ac:dyDescent="0.25">
      <c r="B126" s="51" t="s">
        <v>89</v>
      </c>
      <c r="C126" s="32">
        <v>-3880757.97</v>
      </c>
      <c r="D126" s="32">
        <v>-3880757.97</v>
      </c>
      <c r="E126" s="25">
        <f t="shared" si="1"/>
        <v>0</v>
      </c>
      <c r="F126" s="25"/>
    </row>
    <row r="127" spans="2:6" x14ac:dyDescent="0.25">
      <c r="B127" s="51" t="s">
        <v>90</v>
      </c>
      <c r="C127" s="32">
        <v>-3905371.84</v>
      </c>
      <c r="D127" s="32">
        <v>-3905371.84</v>
      </c>
      <c r="E127" s="25">
        <f t="shared" si="1"/>
        <v>0</v>
      </c>
      <c r="F127" s="25"/>
    </row>
    <row r="128" spans="2:6" x14ac:dyDescent="0.25">
      <c r="B128" s="51" t="s">
        <v>91</v>
      </c>
      <c r="C128" s="32">
        <v>-39100</v>
      </c>
      <c r="D128" s="32">
        <v>-39100</v>
      </c>
      <c r="E128" s="25">
        <f t="shared" si="1"/>
        <v>0</v>
      </c>
      <c r="F128" s="25"/>
    </row>
    <row r="129" spans="2:9" x14ac:dyDescent="0.25">
      <c r="B129" s="51" t="s">
        <v>92</v>
      </c>
      <c r="C129" s="32">
        <v>-2985518.96</v>
      </c>
      <c r="D129" s="32">
        <v>-2985518.96</v>
      </c>
      <c r="E129" s="25">
        <f t="shared" si="1"/>
        <v>0</v>
      </c>
      <c r="F129" s="25"/>
    </row>
    <row r="130" spans="2:9" x14ac:dyDescent="0.25">
      <c r="B130" s="51" t="s">
        <v>93</v>
      </c>
      <c r="C130" s="32">
        <v>-386526.52</v>
      </c>
      <c r="D130" s="32">
        <v>-386526.52</v>
      </c>
      <c r="E130" s="25">
        <f t="shared" si="1"/>
        <v>0</v>
      </c>
      <c r="F130" s="25"/>
    </row>
    <row r="131" spans="2:9" x14ac:dyDescent="0.25">
      <c r="B131" s="51" t="s">
        <v>94</v>
      </c>
      <c r="C131" s="32">
        <v>-1898720.27</v>
      </c>
      <c r="D131" s="32">
        <v>-1883147.19</v>
      </c>
      <c r="E131" s="25">
        <f t="shared" si="1"/>
        <v>15573.080000000075</v>
      </c>
      <c r="F131" s="25"/>
    </row>
    <row r="132" spans="2:9" x14ac:dyDescent="0.25">
      <c r="B132" s="51" t="s">
        <v>95</v>
      </c>
      <c r="C132" s="32">
        <v>-150117.10999999999</v>
      </c>
      <c r="D132" s="32">
        <v>-150117.10999999999</v>
      </c>
      <c r="E132" s="25">
        <f t="shared" si="1"/>
        <v>0</v>
      </c>
      <c r="F132" s="25"/>
    </row>
    <row r="133" spans="2:9" x14ac:dyDescent="0.25">
      <c r="B133" s="51" t="s">
        <v>96</v>
      </c>
      <c r="C133" s="32">
        <v>-928613.43</v>
      </c>
      <c r="D133" s="32">
        <v>-928613.43</v>
      </c>
      <c r="E133" s="25">
        <f t="shared" si="1"/>
        <v>0</v>
      </c>
      <c r="F133" s="25"/>
    </row>
    <row r="134" spans="2:9" x14ac:dyDescent="0.25">
      <c r="B134" s="51" t="s">
        <v>97</v>
      </c>
      <c r="C134" s="32">
        <v>-213198.41</v>
      </c>
      <c r="D134" s="32">
        <v>-213198.41</v>
      </c>
      <c r="E134" s="25">
        <f t="shared" si="1"/>
        <v>0</v>
      </c>
      <c r="F134" s="25"/>
    </row>
    <row r="135" spans="2:9" x14ac:dyDescent="0.25">
      <c r="B135" s="26" t="s">
        <v>98</v>
      </c>
      <c r="C135" s="56">
        <f>SUM(C117:C134)</f>
        <v>-37211262.289999999</v>
      </c>
      <c r="D135" s="56">
        <f>SUM(D117:D134)</f>
        <v>-36899608.999999993</v>
      </c>
      <c r="E135" s="56">
        <f>SUM(E117:E134)</f>
        <v>311653.29000000004</v>
      </c>
      <c r="F135" s="25">
        <v>0</v>
      </c>
    </row>
    <row r="136" spans="2:9" ht="18" customHeight="1" x14ac:dyDescent="0.25">
      <c r="C136" s="57">
        <f>C88+C116+C135</f>
        <v>110057122.30000004</v>
      </c>
      <c r="D136" s="57">
        <f>D88+D116+D135</f>
        <v>109959576.72000003</v>
      </c>
      <c r="E136" s="57">
        <f>E88+E116+E135</f>
        <v>-97545.579999999551</v>
      </c>
      <c r="F136" s="58"/>
      <c r="H136" s="59"/>
      <c r="I136" s="59"/>
    </row>
    <row r="138" spans="2:9" x14ac:dyDescent="0.25">
      <c r="H138" s="34"/>
    </row>
    <row r="139" spans="2:9" ht="21.75" customHeight="1" x14ac:dyDescent="0.25">
      <c r="B139" s="20" t="s">
        <v>99</v>
      </c>
      <c r="C139" s="21" t="s">
        <v>45</v>
      </c>
      <c r="D139" s="21" t="s">
        <v>46</v>
      </c>
      <c r="E139" s="21" t="s">
        <v>47</v>
      </c>
      <c r="F139" s="21" t="s">
        <v>48</v>
      </c>
    </row>
    <row r="140" spans="2:9" x14ac:dyDescent="0.25">
      <c r="B140" s="24" t="s">
        <v>100</v>
      </c>
      <c r="C140" s="32">
        <v>88673.43</v>
      </c>
      <c r="D140" s="32">
        <v>88673.43</v>
      </c>
      <c r="E140" s="25">
        <f>D140-C140</f>
        <v>0</v>
      </c>
      <c r="F140" s="25"/>
    </row>
    <row r="141" spans="2:9" x14ac:dyDescent="0.25">
      <c r="B141" s="24"/>
      <c r="C141" s="32"/>
      <c r="D141" s="32"/>
      <c r="E141" s="25"/>
      <c r="F141" s="25"/>
    </row>
    <row r="142" spans="2:9" x14ac:dyDescent="0.25">
      <c r="B142" s="24" t="s">
        <v>101</v>
      </c>
      <c r="C142" s="25">
        <v>0</v>
      </c>
      <c r="D142" s="25">
        <v>0</v>
      </c>
      <c r="E142" s="25"/>
      <c r="F142" s="25"/>
    </row>
    <row r="143" spans="2:9" x14ac:dyDescent="0.25">
      <c r="B143" s="24"/>
      <c r="C143" s="25"/>
      <c r="D143" s="25"/>
      <c r="E143" s="25"/>
      <c r="F143" s="25"/>
    </row>
    <row r="144" spans="2:9" x14ac:dyDescent="0.25">
      <c r="B144" s="24" t="s">
        <v>98</v>
      </c>
      <c r="C144" s="32">
        <v>-59893.67</v>
      </c>
      <c r="D144" s="32">
        <v>-59893.67</v>
      </c>
      <c r="E144" s="25">
        <f>D144-C144</f>
        <v>0</v>
      </c>
      <c r="F144" s="25"/>
    </row>
    <row r="145" spans="2:6" x14ac:dyDescent="0.25">
      <c r="B145" s="60"/>
      <c r="C145" s="27"/>
      <c r="D145" s="27"/>
      <c r="E145" s="27"/>
      <c r="F145" s="27"/>
    </row>
    <row r="146" spans="2:6" ht="16.5" customHeight="1" x14ac:dyDescent="0.25">
      <c r="C146" s="61">
        <f>C140+C144</f>
        <v>28779.759999999995</v>
      </c>
      <c r="D146" s="61">
        <f>D140+D144</f>
        <v>28779.759999999995</v>
      </c>
      <c r="E146" s="21">
        <f>SUM(E144:E145)</f>
        <v>0</v>
      </c>
      <c r="F146" s="58"/>
    </row>
    <row r="150" spans="2:6" ht="27" customHeight="1" x14ac:dyDescent="0.25">
      <c r="B150" s="20" t="s">
        <v>102</v>
      </c>
      <c r="C150" s="21" t="s">
        <v>9</v>
      </c>
    </row>
    <row r="151" spans="2:6" x14ac:dyDescent="0.25">
      <c r="B151" s="22" t="s">
        <v>103</v>
      </c>
      <c r="C151" s="23"/>
    </row>
    <row r="152" spans="2:6" x14ac:dyDescent="0.25">
      <c r="B152" s="24"/>
      <c r="C152" s="25"/>
    </row>
    <row r="153" spans="2:6" x14ac:dyDescent="0.25">
      <c r="B153" s="26"/>
      <c r="C153" s="27"/>
    </row>
    <row r="154" spans="2:6" ht="15" customHeight="1" x14ac:dyDescent="0.25">
      <c r="C154" s="21">
        <f>SUM(C152:C153)</f>
        <v>0</v>
      </c>
    </row>
    <row r="155" spans="2:6" ht="15" customHeight="1" x14ac:dyDescent="0.25">
      <c r="C155" s="62"/>
    </row>
    <row r="156" spans="2:6" x14ac:dyDescent="0.25">
      <c r="B156" s="5"/>
    </row>
    <row r="158" spans="2:6" ht="22.5" customHeight="1" x14ac:dyDescent="0.25">
      <c r="B158" s="63" t="s">
        <v>104</v>
      </c>
      <c r="C158" s="64" t="s">
        <v>9</v>
      </c>
      <c r="D158" s="65" t="s">
        <v>105</v>
      </c>
    </row>
    <row r="159" spans="2:6" x14ac:dyDescent="0.25">
      <c r="B159" s="66"/>
      <c r="C159" s="67"/>
      <c r="D159" s="68"/>
    </row>
    <row r="160" spans="2:6" x14ac:dyDescent="0.25">
      <c r="B160" s="69"/>
      <c r="C160" s="70"/>
      <c r="D160" s="71"/>
    </row>
    <row r="161" spans="2:6" x14ac:dyDescent="0.25">
      <c r="B161" s="72"/>
      <c r="C161" s="73"/>
      <c r="D161" s="73"/>
    </row>
    <row r="162" spans="2:6" x14ac:dyDescent="0.25">
      <c r="B162" s="72"/>
      <c r="C162" s="73"/>
      <c r="D162" s="73"/>
    </row>
    <row r="163" spans="2:6" x14ac:dyDescent="0.25">
      <c r="B163" s="74"/>
      <c r="C163" s="75"/>
      <c r="D163" s="75"/>
    </row>
    <row r="164" spans="2:6" ht="14.25" customHeight="1" x14ac:dyDescent="0.25">
      <c r="C164" s="21">
        <f>SUM(C162:C163)</f>
        <v>0</v>
      </c>
      <c r="D164" s="21"/>
    </row>
    <row r="167" spans="2:6" x14ac:dyDescent="0.25">
      <c r="B167" s="14" t="s">
        <v>106</v>
      </c>
    </row>
    <row r="169" spans="2:6" ht="20.25" customHeight="1" x14ac:dyDescent="0.25">
      <c r="B169" s="63" t="s">
        <v>107</v>
      </c>
      <c r="C169" s="76" t="s">
        <v>9</v>
      </c>
      <c r="D169" s="21" t="s">
        <v>22</v>
      </c>
      <c r="E169" s="21" t="s">
        <v>23</v>
      </c>
      <c r="F169" s="21" t="s">
        <v>24</v>
      </c>
    </row>
    <row r="170" spans="2:6" x14ac:dyDescent="0.25">
      <c r="B170" s="49" t="s">
        <v>108</v>
      </c>
      <c r="C170" s="77">
        <v>-65338</v>
      </c>
      <c r="D170" s="77">
        <v>-65338</v>
      </c>
      <c r="E170" s="23"/>
      <c r="F170" s="23"/>
    </row>
    <row r="171" spans="2:6" x14ac:dyDescent="0.25">
      <c r="B171" s="51" t="s">
        <v>109</v>
      </c>
      <c r="C171" s="78">
        <v>-167782.03</v>
      </c>
      <c r="D171" s="78">
        <v>-167782.03</v>
      </c>
      <c r="E171" s="25"/>
      <c r="F171" s="25"/>
    </row>
    <row r="172" spans="2:6" x14ac:dyDescent="0.25">
      <c r="B172" s="51" t="s">
        <v>110</v>
      </c>
      <c r="C172" s="78">
        <v>-203900.16</v>
      </c>
      <c r="D172" s="78">
        <v>-203900.16</v>
      </c>
      <c r="E172" s="25"/>
      <c r="F172" s="25"/>
    </row>
    <row r="173" spans="2:6" x14ac:dyDescent="0.25">
      <c r="B173" s="51" t="s">
        <v>111</v>
      </c>
      <c r="C173" s="78">
        <v>-209656.6</v>
      </c>
      <c r="D173" s="78">
        <v>-209656.6</v>
      </c>
      <c r="E173" s="25"/>
      <c r="F173" s="25"/>
    </row>
    <row r="174" spans="2:6" x14ac:dyDescent="0.25">
      <c r="B174" s="51" t="s">
        <v>112</v>
      </c>
      <c r="C174" s="78">
        <v>-70152.509999999995</v>
      </c>
      <c r="D174" s="78">
        <v>-70152.509999999995</v>
      </c>
      <c r="E174" s="25"/>
      <c r="F174" s="25"/>
    </row>
    <row r="175" spans="2:6" x14ac:dyDescent="0.25">
      <c r="B175" s="51" t="s">
        <v>113</v>
      </c>
      <c r="C175" s="78">
        <v>-339127.65</v>
      </c>
      <c r="D175" s="78">
        <v>-339127.65</v>
      </c>
      <c r="E175" s="25"/>
      <c r="F175" s="25"/>
    </row>
    <row r="176" spans="2:6" x14ac:dyDescent="0.25">
      <c r="B176" s="51" t="s">
        <v>114</v>
      </c>
      <c r="C176" s="78">
        <v>-83031.990000000005</v>
      </c>
      <c r="D176" s="78">
        <v>-83031.990000000005</v>
      </c>
      <c r="E176" s="25"/>
      <c r="F176" s="25"/>
    </row>
    <row r="177" spans="2:8" x14ac:dyDescent="0.25">
      <c r="B177" s="51" t="s">
        <v>115</v>
      </c>
      <c r="C177" s="78">
        <v>-8304</v>
      </c>
      <c r="D177" s="78">
        <v>-8304</v>
      </c>
      <c r="E177" s="25"/>
      <c r="F177" s="25"/>
    </row>
    <row r="178" spans="2:8" x14ac:dyDescent="0.25">
      <c r="B178" s="51" t="s">
        <v>116</v>
      </c>
      <c r="C178" s="78">
        <v>-95228.71</v>
      </c>
      <c r="D178" s="78">
        <v>-95228.71</v>
      </c>
      <c r="E178" s="25"/>
      <c r="F178" s="25"/>
    </row>
    <row r="179" spans="2:8" x14ac:dyDescent="0.25">
      <c r="B179" s="51" t="s">
        <v>117</v>
      </c>
      <c r="C179" s="78">
        <v>-118194.9</v>
      </c>
      <c r="D179" s="78">
        <v>-118194.9</v>
      </c>
      <c r="E179" s="25"/>
      <c r="F179" s="25"/>
    </row>
    <row r="180" spans="2:8" x14ac:dyDescent="0.25">
      <c r="B180" s="51" t="s">
        <v>118</v>
      </c>
      <c r="C180" s="78">
        <v>-3241.04</v>
      </c>
      <c r="D180" s="78">
        <v>-3241.04</v>
      </c>
      <c r="E180" s="25"/>
      <c r="F180" s="25"/>
    </row>
    <row r="181" spans="2:8" x14ac:dyDescent="0.25">
      <c r="B181" s="51" t="s">
        <v>119</v>
      </c>
      <c r="C181" s="78">
        <v>-2252.87</v>
      </c>
      <c r="D181" s="78">
        <v>-2252.87</v>
      </c>
      <c r="E181" s="25"/>
      <c r="F181" s="25"/>
    </row>
    <row r="182" spans="2:8" x14ac:dyDescent="0.25">
      <c r="B182" s="51" t="s">
        <v>120</v>
      </c>
      <c r="C182" s="78">
        <v>-41040</v>
      </c>
      <c r="D182" s="78">
        <v>-41040</v>
      </c>
      <c r="E182" s="25"/>
      <c r="F182" s="25"/>
    </row>
    <row r="183" spans="2:8" x14ac:dyDescent="0.25">
      <c r="B183" s="51" t="s">
        <v>121</v>
      </c>
      <c r="C183" s="78">
        <v>-1138.21</v>
      </c>
      <c r="D183" s="78">
        <v>-1138.21</v>
      </c>
      <c r="E183" s="25"/>
      <c r="F183" s="25"/>
    </row>
    <row r="184" spans="2:8" x14ac:dyDescent="0.25">
      <c r="B184" s="51" t="s">
        <v>122</v>
      </c>
      <c r="C184" s="78">
        <v>-4466.78</v>
      </c>
      <c r="D184" s="78">
        <v>-4466.78</v>
      </c>
      <c r="E184" s="25"/>
      <c r="F184" s="25"/>
    </row>
    <row r="185" spans="2:8" x14ac:dyDescent="0.25">
      <c r="B185" s="51" t="s">
        <v>123</v>
      </c>
      <c r="C185" s="78">
        <v>-17657.439999999999</v>
      </c>
      <c r="D185" s="78">
        <v>-17657.439999999999</v>
      </c>
      <c r="E185" s="25"/>
      <c r="F185" s="25"/>
    </row>
    <row r="186" spans="2:8" x14ac:dyDescent="0.25">
      <c r="B186" s="51" t="s">
        <v>124</v>
      </c>
      <c r="C186" s="78">
        <v>-4137482.29</v>
      </c>
      <c r="D186" s="78">
        <v>-4137482.29</v>
      </c>
      <c r="E186" s="25"/>
      <c r="F186" s="25"/>
    </row>
    <row r="187" spans="2:8" x14ac:dyDescent="0.25">
      <c r="B187" s="51" t="s">
        <v>125</v>
      </c>
      <c r="C187" s="78">
        <v>-60555.11</v>
      </c>
      <c r="D187" s="79">
        <v>-60555.11</v>
      </c>
      <c r="E187" s="25"/>
      <c r="F187" s="25"/>
    </row>
    <row r="188" spans="2:8" x14ac:dyDescent="0.25">
      <c r="B188" s="26"/>
      <c r="C188" s="27"/>
      <c r="D188" s="42"/>
      <c r="E188" s="27"/>
      <c r="F188" s="27"/>
    </row>
    <row r="189" spans="2:8" ht="16.5" customHeight="1" x14ac:dyDescent="0.25">
      <c r="C189" s="80">
        <f>SUM(C170:C188)</f>
        <v>-5628550.29</v>
      </c>
      <c r="D189" s="80">
        <f>SUM(D170:D188)</f>
        <v>-5628550.29</v>
      </c>
      <c r="E189" s="80">
        <f>SUM(E170:E188)</f>
        <v>0</v>
      </c>
      <c r="F189" s="80">
        <f>SUM(F170:F188)</f>
        <v>0</v>
      </c>
    </row>
    <row r="191" spans="2:8" x14ac:dyDescent="0.25">
      <c r="H191" s="34"/>
    </row>
    <row r="193" spans="2:8" ht="20.25" customHeight="1" x14ac:dyDescent="0.25">
      <c r="B193" s="63" t="s">
        <v>126</v>
      </c>
      <c r="C193" s="64" t="s">
        <v>9</v>
      </c>
      <c r="D193" s="21" t="s">
        <v>127</v>
      </c>
      <c r="E193" s="21" t="s">
        <v>105</v>
      </c>
    </row>
    <row r="194" spans="2:8" x14ac:dyDescent="0.25">
      <c r="B194" s="81" t="s">
        <v>128</v>
      </c>
      <c r="C194" s="82"/>
      <c r="D194" s="83"/>
      <c r="E194" s="84"/>
    </row>
    <row r="195" spans="2:8" x14ac:dyDescent="0.25">
      <c r="B195" s="85"/>
      <c r="C195" s="86"/>
      <c r="D195" s="87"/>
      <c r="E195" s="88"/>
    </row>
    <row r="196" spans="2:8" x14ac:dyDescent="0.25">
      <c r="B196" s="89"/>
      <c r="C196" s="90"/>
      <c r="D196" s="91"/>
      <c r="E196" s="92"/>
    </row>
    <row r="197" spans="2:8" ht="16.5" customHeight="1" x14ac:dyDescent="0.25">
      <c r="C197" s="21">
        <f>SUM(C195:C196)</f>
        <v>0</v>
      </c>
      <c r="D197" s="93"/>
      <c r="E197" s="94"/>
    </row>
    <row r="198" spans="2:8" x14ac:dyDescent="0.25">
      <c r="H198" s="34"/>
    </row>
    <row r="199" spans="2:8" x14ac:dyDescent="0.25">
      <c r="H199" s="34"/>
    </row>
    <row r="201" spans="2:8" ht="27.75" customHeight="1" x14ac:dyDescent="0.25">
      <c r="B201" s="63" t="s">
        <v>129</v>
      </c>
      <c r="C201" s="76" t="s">
        <v>9</v>
      </c>
      <c r="D201" s="21" t="s">
        <v>127</v>
      </c>
      <c r="E201" s="21" t="s">
        <v>105</v>
      </c>
    </row>
    <row r="202" spans="2:8" x14ac:dyDescent="0.25">
      <c r="B202" s="81" t="s">
        <v>130</v>
      </c>
      <c r="C202" s="32">
        <v>0</v>
      </c>
      <c r="D202" s="83"/>
      <c r="E202" s="84"/>
    </row>
    <row r="203" spans="2:8" x14ac:dyDescent="0.25">
      <c r="B203" s="85"/>
      <c r="C203" s="86"/>
      <c r="D203" s="87"/>
      <c r="E203" s="88"/>
    </row>
    <row r="204" spans="2:8" x14ac:dyDescent="0.25">
      <c r="B204" s="89"/>
      <c r="C204" s="90"/>
      <c r="D204" s="91"/>
      <c r="E204" s="92"/>
      <c r="H204" s="34"/>
    </row>
    <row r="205" spans="2:8" ht="15" customHeight="1" x14ac:dyDescent="0.25">
      <c r="C205" s="21">
        <f>SUM(C203:C204)</f>
        <v>0</v>
      </c>
      <c r="D205" s="93"/>
      <c r="E205" s="94"/>
      <c r="H205" s="34"/>
    </row>
    <row r="206" spans="2:8" x14ac:dyDescent="0.25">
      <c r="B206" s="5"/>
    </row>
    <row r="207" spans="2:8" x14ac:dyDescent="0.25">
      <c r="B207" s="5"/>
    </row>
    <row r="209" spans="2:5" ht="24" customHeight="1" x14ac:dyDescent="0.25">
      <c r="B209" s="63" t="s">
        <v>131</v>
      </c>
      <c r="C209" s="64" t="s">
        <v>9</v>
      </c>
      <c r="D209" s="21" t="s">
        <v>127</v>
      </c>
      <c r="E209" s="21" t="s">
        <v>105</v>
      </c>
    </row>
    <row r="210" spans="2:5" x14ac:dyDescent="0.25">
      <c r="B210" s="81" t="s">
        <v>132</v>
      </c>
      <c r="C210" s="82"/>
      <c r="D210" s="83"/>
      <c r="E210" s="84"/>
    </row>
    <row r="211" spans="2:5" x14ac:dyDescent="0.25">
      <c r="B211" s="85"/>
      <c r="C211" s="86"/>
      <c r="D211" s="87"/>
      <c r="E211" s="88"/>
    </row>
    <row r="212" spans="2:5" x14ac:dyDescent="0.25">
      <c r="B212" s="89"/>
      <c r="C212" s="90"/>
      <c r="D212" s="91"/>
      <c r="E212" s="92"/>
    </row>
    <row r="213" spans="2:5" ht="16.5" customHeight="1" x14ac:dyDescent="0.25">
      <c r="C213" s="21">
        <f>SUM(C211:C212)</f>
        <v>0</v>
      </c>
      <c r="D213" s="93"/>
      <c r="E213" s="94"/>
    </row>
    <row r="214" spans="2:5" ht="16.5" customHeight="1" x14ac:dyDescent="0.25">
      <c r="C214" s="95"/>
      <c r="D214" s="96"/>
      <c r="E214" s="96"/>
    </row>
    <row r="219" spans="2:5" ht="24" customHeight="1" x14ac:dyDescent="0.25">
      <c r="B219" s="63" t="s">
        <v>133</v>
      </c>
      <c r="C219" s="64" t="s">
        <v>9</v>
      </c>
      <c r="D219" s="97" t="s">
        <v>127</v>
      </c>
      <c r="E219" s="97" t="s">
        <v>36</v>
      </c>
    </row>
    <row r="220" spans="2:5" x14ac:dyDescent="0.25">
      <c r="B220" s="81" t="s">
        <v>134</v>
      </c>
      <c r="C220" s="23"/>
      <c r="D220" s="23">
        <v>0</v>
      </c>
      <c r="E220" s="23">
        <v>0</v>
      </c>
    </row>
    <row r="221" spans="2:5" x14ac:dyDescent="0.25">
      <c r="B221" s="24"/>
      <c r="C221" s="25"/>
      <c r="D221" s="25">
        <v>0</v>
      </c>
      <c r="E221" s="25">
        <v>0</v>
      </c>
    </row>
    <row r="222" spans="2:5" x14ac:dyDescent="0.25">
      <c r="B222" s="26"/>
      <c r="C222" s="98"/>
      <c r="D222" s="98">
        <v>0</v>
      </c>
      <c r="E222" s="98">
        <v>0</v>
      </c>
    </row>
    <row r="223" spans="2:5" ht="18.75" customHeight="1" x14ac:dyDescent="0.25">
      <c r="C223" s="21">
        <f>SUM(C221:C222)</f>
        <v>0</v>
      </c>
      <c r="D223" s="93"/>
      <c r="E223" s="94"/>
    </row>
    <row r="226" spans="2:5" x14ac:dyDescent="0.25">
      <c r="B226" s="14" t="s">
        <v>135</v>
      </c>
    </row>
    <row r="227" spans="2:5" x14ac:dyDescent="0.25">
      <c r="B227" s="14"/>
    </row>
    <row r="228" spans="2:5" x14ac:dyDescent="0.25">
      <c r="B228" s="14" t="s">
        <v>136</v>
      </c>
    </row>
    <row r="230" spans="2:5" ht="24" customHeight="1" x14ac:dyDescent="0.25">
      <c r="B230" s="99" t="s">
        <v>137</v>
      </c>
      <c r="C230" s="76" t="s">
        <v>9</v>
      </c>
      <c r="D230" s="21" t="s">
        <v>138</v>
      </c>
      <c r="E230" s="21" t="s">
        <v>36</v>
      </c>
    </row>
    <row r="231" spans="2:5" x14ac:dyDescent="0.25">
      <c r="B231" s="49" t="s">
        <v>139</v>
      </c>
      <c r="C231" s="25">
        <v>-107250</v>
      </c>
      <c r="D231" s="23"/>
      <c r="E231" s="23"/>
    </row>
    <row r="232" spans="2:5" x14ac:dyDescent="0.25">
      <c r="B232" s="51" t="s">
        <v>140</v>
      </c>
      <c r="C232" s="36">
        <v>-23750</v>
      </c>
      <c r="D232" s="25"/>
      <c r="E232" s="25"/>
    </row>
    <row r="233" spans="2:5" x14ac:dyDescent="0.25">
      <c r="B233" s="100" t="s">
        <v>141</v>
      </c>
      <c r="C233" s="101">
        <v>-20640</v>
      </c>
      <c r="D233" s="25"/>
      <c r="E233" s="25"/>
    </row>
    <row r="234" spans="2:5" x14ac:dyDescent="0.25">
      <c r="B234" s="100" t="s">
        <v>142</v>
      </c>
      <c r="C234" s="101">
        <v>-213780</v>
      </c>
      <c r="D234" s="25"/>
      <c r="E234" s="25"/>
    </row>
    <row r="235" spans="2:5" x14ac:dyDescent="0.25">
      <c r="B235" s="100" t="s">
        <v>143</v>
      </c>
      <c r="C235" s="101">
        <v>-434518.99</v>
      </c>
      <c r="D235" s="25"/>
      <c r="E235" s="25"/>
    </row>
    <row r="236" spans="2:5" x14ac:dyDescent="0.25">
      <c r="B236" s="100" t="s">
        <v>144</v>
      </c>
      <c r="C236" s="101">
        <v>-18000</v>
      </c>
      <c r="D236" s="25"/>
      <c r="E236" s="25"/>
    </row>
    <row r="237" spans="2:5" x14ac:dyDescent="0.25">
      <c r="B237" s="100" t="s">
        <v>145</v>
      </c>
      <c r="C237" s="101">
        <v>-224100</v>
      </c>
      <c r="D237" s="25"/>
      <c r="E237" s="25"/>
    </row>
    <row r="238" spans="2:5" x14ac:dyDescent="0.25">
      <c r="B238" s="100" t="s">
        <v>146</v>
      </c>
      <c r="C238" s="101">
        <v>-1042038.99</v>
      </c>
      <c r="D238" s="25"/>
      <c r="E238" s="25"/>
    </row>
    <row r="239" spans="2:5" x14ac:dyDescent="0.25">
      <c r="B239" s="100" t="s">
        <v>147</v>
      </c>
      <c r="C239" s="101">
        <v>-1042038.99</v>
      </c>
      <c r="D239" s="25"/>
      <c r="E239" s="25"/>
    </row>
    <row r="240" spans="2:5" x14ac:dyDescent="0.25">
      <c r="B240" s="100" t="s">
        <v>148</v>
      </c>
      <c r="C240" s="101">
        <v>-1042038.99</v>
      </c>
      <c r="D240" s="25"/>
      <c r="E240" s="25"/>
    </row>
    <row r="241" spans="2:5" x14ac:dyDescent="0.25">
      <c r="B241" s="100" t="s">
        <v>149</v>
      </c>
      <c r="C241" s="101">
        <v>-4404202.55</v>
      </c>
      <c r="D241" s="25"/>
      <c r="E241" s="25"/>
    </row>
    <row r="242" spans="2:5" x14ac:dyDescent="0.25">
      <c r="B242" s="100" t="s">
        <v>150</v>
      </c>
      <c r="C242" s="101">
        <v>-4404202.55</v>
      </c>
      <c r="D242" s="25"/>
      <c r="E242" s="25"/>
    </row>
    <row r="243" spans="2:5" x14ac:dyDescent="0.25">
      <c r="B243" s="100" t="s">
        <v>151</v>
      </c>
      <c r="C243" s="101">
        <v>-4261727.84</v>
      </c>
      <c r="D243" s="25"/>
      <c r="E243" s="25"/>
    </row>
    <row r="244" spans="2:5" x14ac:dyDescent="0.25">
      <c r="B244" s="100" t="s">
        <v>152</v>
      </c>
      <c r="C244" s="101">
        <v>-736568.7</v>
      </c>
      <c r="D244" s="25"/>
      <c r="E244" s="25"/>
    </row>
    <row r="245" spans="2:5" x14ac:dyDescent="0.25">
      <c r="B245" s="100" t="s">
        <v>153</v>
      </c>
      <c r="C245" s="101">
        <v>-2019977.19</v>
      </c>
      <c r="D245" s="25"/>
      <c r="E245" s="25"/>
    </row>
    <row r="246" spans="2:5" x14ac:dyDescent="0.25">
      <c r="B246" s="100" t="s">
        <v>154</v>
      </c>
      <c r="C246" s="101">
        <v>-7018273.7300000004</v>
      </c>
      <c r="D246" s="25"/>
      <c r="E246" s="25"/>
    </row>
    <row r="247" spans="2:5" x14ac:dyDescent="0.25">
      <c r="B247" s="100" t="s">
        <v>155</v>
      </c>
      <c r="C247" s="101">
        <v>-11422476.279999999</v>
      </c>
      <c r="D247" s="25"/>
      <c r="E247" s="25"/>
    </row>
    <row r="248" spans="2:5" x14ac:dyDescent="0.25">
      <c r="B248" s="100" t="s">
        <v>156</v>
      </c>
      <c r="C248" s="101">
        <v>-21857695.870000001</v>
      </c>
      <c r="D248" s="25"/>
      <c r="E248" s="25"/>
    </row>
    <row r="249" spans="2:5" x14ac:dyDescent="0.25">
      <c r="B249" s="100" t="s">
        <v>157</v>
      </c>
      <c r="C249" s="101">
        <v>-677977.84</v>
      </c>
      <c r="D249" s="25"/>
      <c r="E249" s="25"/>
    </row>
    <row r="250" spans="2:5" x14ac:dyDescent="0.25">
      <c r="B250" s="100" t="s">
        <v>158</v>
      </c>
      <c r="C250" s="101">
        <v>-4022812.64</v>
      </c>
      <c r="D250" s="25"/>
      <c r="E250" s="25"/>
    </row>
    <row r="251" spans="2:5" x14ac:dyDescent="0.25">
      <c r="B251" s="100" t="s">
        <v>159</v>
      </c>
      <c r="C251" s="101">
        <v>-26558486.350000001</v>
      </c>
      <c r="D251" s="25"/>
      <c r="E251" s="25"/>
    </row>
    <row r="252" spans="2:5" x14ac:dyDescent="0.25">
      <c r="B252" s="100" t="s">
        <v>160</v>
      </c>
      <c r="C252" s="101">
        <v>-26558486.350000001</v>
      </c>
      <c r="D252" s="25"/>
      <c r="E252" s="25"/>
    </row>
    <row r="253" spans="2:5" x14ac:dyDescent="0.25">
      <c r="B253" s="100" t="s">
        <v>161</v>
      </c>
      <c r="C253" s="101">
        <v>-37980962.630000003</v>
      </c>
      <c r="D253" s="25"/>
      <c r="E253" s="25"/>
    </row>
    <row r="254" spans="2:5" x14ac:dyDescent="0.25">
      <c r="B254" s="26"/>
      <c r="C254" s="27"/>
      <c r="D254" s="27"/>
      <c r="E254" s="27"/>
    </row>
    <row r="255" spans="2:5" ht="15.75" customHeight="1" x14ac:dyDescent="0.25">
      <c r="C255" s="102">
        <f>C240+C253</f>
        <v>-39023001.620000005</v>
      </c>
      <c r="D255" s="93"/>
      <c r="E255" s="94"/>
    </row>
    <row r="261" spans="2:8" ht="24.75" customHeight="1" x14ac:dyDescent="0.25">
      <c r="B261" s="99" t="s">
        <v>162</v>
      </c>
      <c r="C261" s="76" t="s">
        <v>9</v>
      </c>
      <c r="D261" s="21" t="s">
        <v>138</v>
      </c>
      <c r="E261" s="21" t="s">
        <v>36</v>
      </c>
    </row>
    <row r="262" spans="2:8" ht="20.25" customHeight="1" x14ac:dyDescent="0.25">
      <c r="B262" s="103" t="s">
        <v>163</v>
      </c>
      <c r="C262" s="101">
        <v>-261520.93</v>
      </c>
      <c r="D262" s="23"/>
      <c r="E262" s="23"/>
    </row>
    <row r="263" spans="2:8" ht="20.25" customHeight="1" x14ac:dyDescent="0.25">
      <c r="B263" s="104"/>
      <c r="C263" s="105"/>
      <c r="D263" s="25"/>
      <c r="E263" s="25"/>
    </row>
    <row r="264" spans="2:8" x14ac:dyDescent="0.25">
      <c r="B264" s="26"/>
      <c r="C264" s="27"/>
      <c r="D264" s="27"/>
      <c r="E264" s="27"/>
    </row>
    <row r="265" spans="2:8" ht="16.5" customHeight="1" x14ac:dyDescent="0.25">
      <c r="C265" s="102">
        <f>C262+C264</f>
        <v>-261520.93</v>
      </c>
      <c r="D265" s="93"/>
      <c r="E265" s="94"/>
    </row>
    <row r="267" spans="2:8" x14ac:dyDescent="0.25">
      <c r="H267" s="34"/>
    </row>
    <row r="268" spans="2:8" x14ac:dyDescent="0.25">
      <c r="B268" s="14"/>
    </row>
    <row r="269" spans="2:8" x14ac:dyDescent="0.25">
      <c r="B269" s="14" t="s">
        <v>164</v>
      </c>
    </row>
    <row r="270" spans="2:8" ht="26.25" customHeight="1" x14ac:dyDescent="0.25">
      <c r="B270" s="99" t="s">
        <v>165</v>
      </c>
      <c r="C270" s="76" t="s">
        <v>9</v>
      </c>
      <c r="D270" s="21" t="s">
        <v>166</v>
      </c>
      <c r="E270" s="21" t="s">
        <v>167</v>
      </c>
    </row>
    <row r="271" spans="2:8" x14ac:dyDescent="0.25">
      <c r="B271" s="106" t="s">
        <v>168</v>
      </c>
      <c r="C271" s="32">
        <v>10570176.199999999</v>
      </c>
      <c r="D271" s="107">
        <v>35.71</v>
      </c>
      <c r="E271" s="23">
        <v>0</v>
      </c>
    </row>
    <row r="272" spans="2:8" x14ac:dyDescent="0.25">
      <c r="B272" s="106" t="s">
        <v>169</v>
      </c>
      <c r="C272" s="32">
        <v>4390356.1500000004</v>
      </c>
      <c r="D272" s="107">
        <v>14.83</v>
      </c>
      <c r="E272" s="25"/>
    </row>
    <row r="273" spans="2:5" x14ac:dyDescent="0.25">
      <c r="B273" s="106" t="s">
        <v>170</v>
      </c>
      <c r="C273" s="32">
        <v>9936.6</v>
      </c>
      <c r="D273" s="107">
        <v>0.03</v>
      </c>
      <c r="E273" s="25"/>
    </row>
    <row r="274" spans="2:5" x14ac:dyDescent="0.25">
      <c r="B274" s="106" t="s">
        <v>171</v>
      </c>
      <c r="C274" s="32">
        <v>4044.72</v>
      </c>
      <c r="D274" s="107">
        <v>0.01</v>
      </c>
      <c r="E274" s="25"/>
    </row>
    <row r="275" spans="2:5" x14ac:dyDescent="0.25">
      <c r="B275" s="106" t="s">
        <v>172</v>
      </c>
      <c r="C275" s="32">
        <v>976621.52</v>
      </c>
      <c r="D275" s="107">
        <v>3.3</v>
      </c>
      <c r="E275" s="25"/>
    </row>
    <row r="276" spans="2:5" x14ac:dyDescent="0.25">
      <c r="B276" s="106" t="s">
        <v>173</v>
      </c>
      <c r="C276" s="32">
        <v>588139.65</v>
      </c>
      <c r="D276" s="107">
        <v>1.99</v>
      </c>
      <c r="E276" s="25"/>
    </row>
    <row r="277" spans="2:5" x14ac:dyDescent="0.25">
      <c r="B277" s="106" t="s">
        <v>174</v>
      </c>
      <c r="C277" s="32">
        <v>603651.16</v>
      </c>
      <c r="D277" s="107">
        <v>2.04</v>
      </c>
      <c r="E277" s="25"/>
    </row>
    <row r="278" spans="2:5" x14ac:dyDescent="0.25">
      <c r="B278" s="106" t="s">
        <v>175</v>
      </c>
      <c r="C278" s="32">
        <v>32206.3</v>
      </c>
      <c r="D278" s="107">
        <v>0.11</v>
      </c>
      <c r="E278" s="25"/>
    </row>
    <row r="279" spans="2:5" x14ac:dyDescent="0.25">
      <c r="B279" s="106" t="s">
        <v>176</v>
      </c>
      <c r="C279" s="32">
        <v>2672926.71</v>
      </c>
      <c r="D279" s="107">
        <v>9.0299999999999994</v>
      </c>
      <c r="E279" s="25"/>
    </row>
    <row r="280" spans="2:5" x14ac:dyDescent="0.25">
      <c r="B280" s="106" t="s">
        <v>177</v>
      </c>
      <c r="C280" s="32">
        <v>117050.46</v>
      </c>
      <c r="D280" s="107">
        <v>0.4</v>
      </c>
      <c r="E280" s="25"/>
    </row>
    <row r="281" spans="2:5" x14ac:dyDescent="0.25">
      <c r="B281" s="106" t="s">
        <v>178</v>
      </c>
      <c r="C281" s="32">
        <v>11997.65</v>
      </c>
      <c r="D281" s="107">
        <v>0.04</v>
      </c>
      <c r="E281" s="25"/>
    </row>
    <row r="282" spans="2:5" x14ac:dyDescent="0.25">
      <c r="B282" s="106" t="s">
        <v>179</v>
      </c>
      <c r="C282" s="32">
        <v>45367.360000000001</v>
      </c>
      <c r="D282" s="107">
        <v>0.15</v>
      </c>
      <c r="E282" s="25"/>
    </row>
    <row r="283" spans="2:5" x14ac:dyDescent="0.25">
      <c r="B283" s="106" t="s">
        <v>180</v>
      </c>
      <c r="C283" s="32">
        <v>84498.15</v>
      </c>
      <c r="D283" s="107">
        <v>0.28999999999999998</v>
      </c>
      <c r="E283" s="25"/>
    </row>
    <row r="284" spans="2:5" x14ac:dyDescent="0.25">
      <c r="B284" s="106" t="s">
        <v>181</v>
      </c>
      <c r="C284" s="32">
        <v>17352.2</v>
      </c>
      <c r="D284" s="107">
        <v>0.06</v>
      </c>
      <c r="E284" s="25"/>
    </row>
    <row r="285" spans="2:5" x14ac:dyDescent="0.25">
      <c r="B285" s="106" t="s">
        <v>182</v>
      </c>
      <c r="C285" s="32">
        <v>11977</v>
      </c>
      <c r="D285" s="107">
        <v>0.04</v>
      </c>
      <c r="E285" s="25"/>
    </row>
    <row r="286" spans="2:5" x14ac:dyDescent="0.25">
      <c r="B286" s="106" t="s">
        <v>183</v>
      </c>
      <c r="C286" s="32">
        <v>55886.400000000001</v>
      </c>
      <c r="D286" s="107">
        <v>0.19</v>
      </c>
      <c r="E286" s="25"/>
    </row>
    <row r="287" spans="2:5" x14ac:dyDescent="0.25">
      <c r="B287" s="106" t="s">
        <v>184</v>
      </c>
      <c r="C287" s="32">
        <v>6000</v>
      </c>
      <c r="D287" s="107">
        <v>0.02</v>
      </c>
      <c r="E287" s="25"/>
    </row>
    <row r="288" spans="2:5" x14ac:dyDescent="0.25">
      <c r="B288" s="106" t="s">
        <v>185</v>
      </c>
      <c r="C288" s="32">
        <v>20972.799999999999</v>
      </c>
      <c r="D288" s="107">
        <v>7.0000000000000007E-2</v>
      </c>
      <c r="E288" s="25"/>
    </row>
    <row r="289" spans="2:5" x14ac:dyDescent="0.25">
      <c r="B289" s="106" t="s">
        <v>186</v>
      </c>
      <c r="C289" s="32">
        <v>350</v>
      </c>
      <c r="D289" s="107">
        <v>0</v>
      </c>
      <c r="E289" s="25"/>
    </row>
    <row r="290" spans="2:5" x14ac:dyDescent="0.25">
      <c r="B290" s="106" t="s">
        <v>187</v>
      </c>
      <c r="C290" s="32">
        <v>39899.75</v>
      </c>
      <c r="D290" s="107">
        <v>0.13</v>
      </c>
      <c r="E290" s="25"/>
    </row>
    <row r="291" spans="2:5" x14ac:dyDescent="0.25">
      <c r="B291" s="106" t="s">
        <v>188</v>
      </c>
      <c r="C291" s="32">
        <v>27379.439999999999</v>
      </c>
      <c r="D291" s="107">
        <v>0.09</v>
      </c>
      <c r="E291" s="25"/>
    </row>
    <row r="292" spans="2:5" x14ac:dyDescent="0.25">
      <c r="B292" s="106" t="s">
        <v>189</v>
      </c>
      <c r="C292" s="32">
        <v>97650.19</v>
      </c>
      <c r="D292" s="107">
        <v>0.33</v>
      </c>
      <c r="E292" s="25"/>
    </row>
    <row r="293" spans="2:5" x14ac:dyDescent="0.25">
      <c r="B293" s="106" t="s">
        <v>190</v>
      </c>
      <c r="C293" s="32">
        <v>10665.55</v>
      </c>
      <c r="D293" s="107">
        <v>0.04</v>
      </c>
      <c r="E293" s="25"/>
    </row>
    <row r="294" spans="2:5" x14ac:dyDescent="0.25">
      <c r="B294" s="106" t="s">
        <v>191</v>
      </c>
      <c r="C294" s="32">
        <v>18468.36</v>
      </c>
      <c r="D294" s="107">
        <v>0.06</v>
      </c>
      <c r="E294" s="25"/>
    </row>
    <row r="295" spans="2:5" x14ac:dyDescent="0.25">
      <c r="B295" s="106" t="s">
        <v>192</v>
      </c>
      <c r="C295" s="32">
        <v>763.83</v>
      </c>
      <c r="D295" s="107">
        <v>0</v>
      </c>
      <c r="E295" s="25"/>
    </row>
    <row r="296" spans="2:5" x14ac:dyDescent="0.25">
      <c r="B296" s="106" t="s">
        <v>193</v>
      </c>
      <c r="C296" s="32">
        <v>512.70000000000005</v>
      </c>
      <c r="D296" s="107">
        <v>0</v>
      </c>
      <c r="E296" s="25"/>
    </row>
    <row r="297" spans="2:5" x14ac:dyDescent="0.25">
      <c r="B297" s="106" t="s">
        <v>194</v>
      </c>
      <c r="C297" s="32">
        <v>1000</v>
      </c>
      <c r="D297" s="107">
        <v>0</v>
      </c>
      <c r="E297" s="25"/>
    </row>
    <row r="298" spans="2:5" x14ac:dyDescent="0.25">
      <c r="B298" s="106" t="s">
        <v>195</v>
      </c>
      <c r="C298" s="32">
        <v>4518.2</v>
      </c>
      <c r="D298" s="107">
        <v>0.02</v>
      </c>
      <c r="E298" s="25"/>
    </row>
    <row r="299" spans="2:5" x14ac:dyDescent="0.25">
      <c r="B299" s="106" t="s">
        <v>196</v>
      </c>
      <c r="C299" s="32">
        <v>2715.44</v>
      </c>
      <c r="D299" s="107">
        <v>0.01</v>
      </c>
      <c r="E299" s="25"/>
    </row>
    <row r="300" spans="2:5" x14ac:dyDescent="0.25">
      <c r="B300" s="106" t="s">
        <v>197</v>
      </c>
      <c r="C300" s="32">
        <v>164535.51</v>
      </c>
      <c r="D300" s="107">
        <v>0.56000000000000005</v>
      </c>
      <c r="E300" s="25"/>
    </row>
    <row r="301" spans="2:5" x14ac:dyDescent="0.25">
      <c r="B301" s="106" t="s">
        <v>198</v>
      </c>
      <c r="C301" s="32">
        <v>21738.400000000001</v>
      </c>
      <c r="D301" s="107">
        <v>7.0000000000000007E-2</v>
      </c>
      <c r="E301" s="25"/>
    </row>
    <row r="302" spans="2:5" x14ac:dyDescent="0.25">
      <c r="B302" s="106" t="s">
        <v>199</v>
      </c>
      <c r="C302" s="32">
        <v>11535.56</v>
      </c>
      <c r="D302" s="107">
        <v>0.04</v>
      </c>
      <c r="E302" s="25"/>
    </row>
    <row r="303" spans="2:5" x14ac:dyDescent="0.25">
      <c r="B303" s="106" t="s">
        <v>200</v>
      </c>
      <c r="C303" s="32">
        <v>14848</v>
      </c>
      <c r="D303" s="107">
        <v>0.05</v>
      </c>
      <c r="E303" s="25"/>
    </row>
    <row r="304" spans="2:5" x14ac:dyDescent="0.25">
      <c r="B304" s="106" t="s">
        <v>201</v>
      </c>
      <c r="C304" s="32">
        <v>23932.89</v>
      </c>
      <c r="D304" s="107">
        <v>0.08</v>
      </c>
      <c r="E304" s="25"/>
    </row>
    <row r="305" spans="2:5" x14ac:dyDescent="0.25">
      <c r="B305" s="106" t="s">
        <v>202</v>
      </c>
      <c r="C305" s="32">
        <v>2157.7600000000002</v>
      </c>
      <c r="D305" s="107">
        <v>0.01</v>
      </c>
      <c r="E305" s="25"/>
    </row>
    <row r="306" spans="2:5" x14ac:dyDescent="0.25">
      <c r="B306" s="106" t="s">
        <v>203</v>
      </c>
      <c r="C306" s="32">
        <v>132413.35999999999</v>
      </c>
      <c r="D306" s="107">
        <v>0.45</v>
      </c>
      <c r="E306" s="25"/>
    </row>
    <row r="307" spans="2:5" x14ac:dyDescent="0.25">
      <c r="B307" s="106" t="s">
        <v>204</v>
      </c>
      <c r="C307" s="32">
        <v>5052.5</v>
      </c>
      <c r="D307" s="107">
        <v>0.02</v>
      </c>
      <c r="E307" s="25"/>
    </row>
    <row r="308" spans="2:5" x14ac:dyDescent="0.25">
      <c r="B308" s="106" t="s">
        <v>205</v>
      </c>
      <c r="C308" s="32">
        <v>4348.84</v>
      </c>
      <c r="D308" s="107">
        <v>0.01</v>
      </c>
      <c r="E308" s="25"/>
    </row>
    <row r="309" spans="2:5" x14ac:dyDescent="0.25">
      <c r="B309" s="106" t="s">
        <v>206</v>
      </c>
      <c r="C309" s="32">
        <v>2483.38</v>
      </c>
      <c r="D309" s="107">
        <v>0.01</v>
      </c>
      <c r="E309" s="25"/>
    </row>
    <row r="310" spans="2:5" x14ac:dyDescent="0.25">
      <c r="B310" s="106" t="s">
        <v>207</v>
      </c>
      <c r="C310" s="32">
        <v>296076.24</v>
      </c>
      <c r="D310" s="107">
        <v>1</v>
      </c>
      <c r="E310" s="25"/>
    </row>
    <row r="311" spans="2:5" x14ac:dyDescent="0.25">
      <c r="B311" s="106" t="s">
        <v>208</v>
      </c>
      <c r="C311" s="32">
        <v>19764.2</v>
      </c>
      <c r="D311" s="107">
        <v>7.0000000000000007E-2</v>
      </c>
      <c r="E311" s="25"/>
    </row>
    <row r="312" spans="2:5" x14ac:dyDescent="0.25">
      <c r="B312" s="106" t="s">
        <v>209</v>
      </c>
      <c r="C312" s="32">
        <v>34336.69</v>
      </c>
      <c r="D312" s="107">
        <v>0.12</v>
      </c>
      <c r="E312" s="25"/>
    </row>
    <row r="313" spans="2:5" x14ac:dyDescent="0.25">
      <c r="B313" s="106" t="s">
        <v>210</v>
      </c>
      <c r="C313" s="32">
        <v>182662.27</v>
      </c>
      <c r="D313" s="107">
        <v>0.62</v>
      </c>
      <c r="E313" s="25"/>
    </row>
    <row r="314" spans="2:5" x14ac:dyDescent="0.25">
      <c r="B314" s="106" t="s">
        <v>211</v>
      </c>
      <c r="C314" s="32">
        <v>1723.64</v>
      </c>
      <c r="D314" s="107">
        <v>0.01</v>
      </c>
      <c r="E314" s="25"/>
    </row>
    <row r="315" spans="2:5" x14ac:dyDescent="0.25">
      <c r="B315" s="106" t="s">
        <v>212</v>
      </c>
      <c r="C315" s="32">
        <v>90027</v>
      </c>
      <c r="D315" s="107">
        <v>0.3</v>
      </c>
      <c r="E315" s="25"/>
    </row>
    <row r="316" spans="2:5" x14ac:dyDescent="0.25">
      <c r="B316" s="106" t="s">
        <v>213</v>
      </c>
      <c r="C316" s="32">
        <v>8004</v>
      </c>
      <c r="D316" s="107">
        <v>0.03</v>
      </c>
      <c r="E316" s="25"/>
    </row>
    <row r="317" spans="2:5" x14ac:dyDescent="0.25">
      <c r="B317" s="106" t="s">
        <v>214</v>
      </c>
      <c r="C317" s="32">
        <v>81650</v>
      </c>
      <c r="D317" s="107">
        <v>0.28000000000000003</v>
      </c>
      <c r="E317" s="25"/>
    </row>
    <row r="318" spans="2:5" x14ac:dyDescent="0.25">
      <c r="B318" s="106" t="s">
        <v>215</v>
      </c>
      <c r="C318" s="32">
        <v>4640</v>
      </c>
      <c r="D318" s="107">
        <v>0.02</v>
      </c>
      <c r="E318" s="25"/>
    </row>
    <row r="319" spans="2:5" x14ac:dyDescent="0.25">
      <c r="B319" s="106" t="s">
        <v>216</v>
      </c>
      <c r="C319" s="32">
        <v>226337.29</v>
      </c>
      <c r="D319" s="107">
        <v>0.76</v>
      </c>
      <c r="E319" s="25"/>
    </row>
    <row r="320" spans="2:5" x14ac:dyDescent="0.25">
      <c r="B320" s="106" t="s">
        <v>217</v>
      </c>
      <c r="C320" s="32">
        <v>767015.43</v>
      </c>
      <c r="D320" s="107">
        <v>2.59</v>
      </c>
      <c r="E320" s="25"/>
    </row>
    <row r="321" spans="2:5" x14ac:dyDescent="0.25">
      <c r="B321" s="106" t="s">
        <v>218</v>
      </c>
      <c r="C321" s="32">
        <v>125063</v>
      </c>
      <c r="D321" s="107">
        <v>0.42</v>
      </c>
      <c r="E321" s="25"/>
    </row>
    <row r="322" spans="2:5" x14ac:dyDescent="0.25">
      <c r="B322" s="106" t="s">
        <v>219</v>
      </c>
      <c r="C322" s="32">
        <v>22577.68</v>
      </c>
      <c r="D322" s="107">
        <v>0.08</v>
      </c>
      <c r="E322" s="25"/>
    </row>
    <row r="323" spans="2:5" x14ac:dyDescent="0.25">
      <c r="B323" s="106" t="s">
        <v>220</v>
      </c>
      <c r="C323" s="32">
        <v>8584.5</v>
      </c>
      <c r="D323" s="107">
        <v>0.03</v>
      </c>
      <c r="E323" s="25"/>
    </row>
    <row r="324" spans="2:5" x14ac:dyDescent="0.25">
      <c r="B324" s="106" t="s">
        <v>221</v>
      </c>
      <c r="C324" s="32">
        <v>1258.54</v>
      </c>
      <c r="D324" s="107">
        <v>0</v>
      </c>
      <c r="E324" s="25"/>
    </row>
    <row r="325" spans="2:5" x14ac:dyDescent="0.25">
      <c r="B325" s="106" t="s">
        <v>222</v>
      </c>
      <c r="C325" s="32">
        <v>24804.400000000001</v>
      </c>
      <c r="D325" s="107">
        <v>0.08</v>
      </c>
      <c r="E325" s="25"/>
    </row>
    <row r="326" spans="2:5" x14ac:dyDescent="0.25">
      <c r="B326" s="106" t="s">
        <v>223</v>
      </c>
      <c r="C326" s="32">
        <v>4494566.63</v>
      </c>
      <c r="D326" s="107">
        <v>15.19</v>
      </c>
      <c r="E326" s="25"/>
    </row>
    <row r="327" spans="2:5" x14ac:dyDescent="0.25">
      <c r="B327" s="106" t="s">
        <v>224</v>
      </c>
      <c r="C327" s="32">
        <v>67892.73</v>
      </c>
      <c r="D327" s="107">
        <v>0.23</v>
      </c>
      <c r="E327" s="25"/>
    </row>
    <row r="328" spans="2:5" x14ac:dyDescent="0.25">
      <c r="B328" s="106" t="s">
        <v>225</v>
      </c>
      <c r="C328" s="32">
        <v>30500</v>
      </c>
      <c r="D328" s="107">
        <v>0.1</v>
      </c>
      <c r="E328" s="25"/>
    </row>
    <row r="329" spans="2:5" x14ac:dyDescent="0.25">
      <c r="B329" s="106" t="s">
        <v>226</v>
      </c>
      <c r="C329" s="32">
        <v>627710.27</v>
      </c>
      <c r="D329" s="107">
        <v>2.12</v>
      </c>
      <c r="E329" s="25"/>
    </row>
    <row r="330" spans="2:5" x14ac:dyDescent="0.25">
      <c r="B330" s="106" t="s">
        <v>227</v>
      </c>
      <c r="C330" s="32">
        <v>90690.880000000005</v>
      </c>
      <c r="D330" s="107">
        <v>0.31</v>
      </c>
      <c r="E330" s="25"/>
    </row>
    <row r="331" spans="2:5" x14ac:dyDescent="0.25">
      <c r="B331" s="106" t="s">
        <v>228</v>
      </c>
      <c r="C331" s="32">
        <v>120087.37</v>
      </c>
      <c r="D331" s="107">
        <v>0.41</v>
      </c>
      <c r="E331" s="25"/>
    </row>
    <row r="332" spans="2:5" x14ac:dyDescent="0.25">
      <c r="B332" s="106" t="s">
        <v>229</v>
      </c>
      <c r="C332" s="32">
        <v>60900.02</v>
      </c>
      <c r="D332" s="107">
        <v>0.21</v>
      </c>
      <c r="E332" s="25"/>
    </row>
    <row r="333" spans="2:5" x14ac:dyDescent="0.25">
      <c r="B333" s="106" t="s">
        <v>230</v>
      </c>
      <c r="C333" s="32">
        <v>71217.17</v>
      </c>
      <c r="D333" s="107">
        <v>0.24</v>
      </c>
      <c r="E333" s="25"/>
    </row>
    <row r="334" spans="2:5" x14ac:dyDescent="0.25">
      <c r="B334" s="106" t="s">
        <v>231</v>
      </c>
      <c r="C334" s="32">
        <v>880</v>
      </c>
      <c r="D334" s="107">
        <v>0</v>
      </c>
      <c r="E334" s="25"/>
    </row>
    <row r="335" spans="2:5" x14ac:dyDescent="0.25">
      <c r="B335" s="106" t="s">
        <v>232</v>
      </c>
      <c r="C335" s="32">
        <v>84150.77</v>
      </c>
      <c r="D335" s="107">
        <v>0.28000000000000003</v>
      </c>
      <c r="E335" s="25"/>
    </row>
    <row r="336" spans="2:5" x14ac:dyDescent="0.25">
      <c r="B336" s="106" t="s">
        <v>233</v>
      </c>
      <c r="C336" s="32">
        <v>228705.61</v>
      </c>
      <c r="D336" s="107">
        <v>0.77</v>
      </c>
      <c r="E336" s="25"/>
    </row>
    <row r="337" spans="2:7" x14ac:dyDescent="0.25">
      <c r="B337" s="106" t="s">
        <v>234</v>
      </c>
      <c r="C337" s="32">
        <v>33697.800000000003</v>
      </c>
      <c r="D337" s="107">
        <v>0.11</v>
      </c>
      <c r="E337" s="25"/>
    </row>
    <row r="338" spans="2:7" x14ac:dyDescent="0.25">
      <c r="B338" s="106" t="s">
        <v>235</v>
      </c>
      <c r="C338" s="32">
        <v>9393.41</v>
      </c>
      <c r="D338" s="107">
        <v>0.03</v>
      </c>
      <c r="E338" s="25"/>
    </row>
    <row r="339" spans="2:7" x14ac:dyDescent="0.25">
      <c r="B339" s="106" t="s">
        <v>236</v>
      </c>
      <c r="C339" s="32">
        <v>243484</v>
      </c>
      <c r="D339" s="107">
        <v>0.82</v>
      </c>
      <c r="E339" s="25"/>
    </row>
    <row r="340" spans="2:7" x14ac:dyDescent="0.25">
      <c r="B340" s="106" t="s">
        <v>237</v>
      </c>
      <c r="C340" s="32">
        <v>542518.99</v>
      </c>
      <c r="D340" s="107">
        <v>1.83</v>
      </c>
      <c r="E340" s="25"/>
    </row>
    <row r="341" spans="2:7" x14ac:dyDescent="0.25">
      <c r="B341" s="106" t="s">
        <v>238</v>
      </c>
      <c r="C341" s="32">
        <v>191410.48</v>
      </c>
      <c r="D341" s="107">
        <v>0.65</v>
      </c>
      <c r="E341" s="25"/>
    </row>
    <row r="342" spans="2:7" x14ac:dyDescent="0.25">
      <c r="B342" s="60"/>
      <c r="C342" s="32"/>
      <c r="D342" s="107"/>
      <c r="E342" s="25"/>
    </row>
    <row r="343" spans="2:7" ht="15.75" customHeight="1" x14ac:dyDescent="0.25">
      <c r="C343" s="80">
        <f>SUM(C271:C342)</f>
        <v>29598461.699999992</v>
      </c>
      <c r="D343" s="61" t="s">
        <v>239</v>
      </c>
      <c r="E343" s="21"/>
    </row>
    <row r="344" spans="2:7" ht="15.75" customHeight="1" x14ac:dyDescent="0.25">
      <c r="C344" s="108"/>
      <c r="D344" s="109"/>
      <c r="E344" s="62"/>
    </row>
    <row r="347" spans="2:7" x14ac:dyDescent="0.25">
      <c r="B347" s="14" t="s">
        <v>240</v>
      </c>
    </row>
    <row r="349" spans="2:7" ht="28.5" customHeight="1" x14ac:dyDescent="0.25">
      <c r="B349" s="63" t="s">
        <v>241</v>
      </c>
      <c r="C349" s="64" t="s">
        <v>45</v>
      </c>
      <c r="D349" s="21" t="s">
        <v>46</v>
      </c>
      <c r="E349" s="97" t="s">
        <v>242</v>
      </c>
      <c r="F349" s="110" t="s">
        <v>10</v>
      </c>
      <c r="G349" s="64" t="s">
        <v>127</v>
      </c>
    </row>
    <row r="350" spans="2:7" x14ac:dyDescent="0.25">
      <c r="B350" s="49" t="s">
        <v>243</v>
      </c>
      <c r="C350" s="23">
        <v>21374.59</v>
      </c>
      <c r="D350" s="23">
        <v>21374.59</v>
      </c>
      <c r="E350" s="23">
        <f>D350-C350</f>
        <v>0</v>
      </c>
      <c r="F350" s="23">
        <v>0</v>
      </c>
      <c r="G350" s="111">
        <v>0</v>
      </c>
    </row>
    <row r="351" spans="2:7" x14ac:dyDescent="0.25">
      <c r="B351" s="51" t="s">
        <v>244</v>
      </c>
      <c r="C351" s="25"/>
      <c r="D351" s="25">
        <v>-874284.76</v>
      </c>
      <c r="E351" s="25">
        <f>D351-C351</f>
        <v>-874284.76</v>
      </c>
      <c r="F351" s="25"/>
      <c r="G351" s="39"/>
    </row>
    <row r="352" spans="2:7" x14ac:dyDescent="0.25">
      <c r="B352" s="51" t="s">
        <v>245</v>
      </c>
      <c r="C352" s="25"/>
      <c r="D352" s="25">
        <v>-7500000</v>
      </c>
      <c r="E352" s="25">
        <f t="shared" ref="E352:E363" si="2">D352-C352</f>
        <v>-7500000</v>
      </c>
      <c r="F352" s="25"/>
      <c r="G352" s="39"/>
    </row>
    <row r="353" spans="2:7" x14ac:dyDescent="0.25">
      <c r="B353" s="51" t="s">
        <v>246</v>
      </c>
      <c r="C353" s="25">
        <v>-30000</v>
      </c>
      <c r="D353" s="25"/>
      <c r="E353" s="25">
        <f t="shared" si="2"/>
        <v>30000</v>
      </c>
      <c r="F353" s="25"/>
      <c r="G353" s="39"/>
    </row>
    <row r="354" spans="2:7" x14ac:dyDescent="0.25">
      <c r="B354" s="51" t="s">
        <v>247</v>
      </c>
      <c r="C354" s="25">
        <v>-96922554.609999999</v>
      </c>
      <c r="D354" s="25">
        <v>-96922554.609999999</v>
      </c>
      <c r="E354" s="25">
        <f t="shared" si="2"/>
        <v>0</v>
      </c>
      <c r="F354" s="25"/>
      <c r="G354" s="39"/>
    </row>
    <row r="355" spans="2:7" x14ac:dyDescent="0.25">
      <c r="B355" s="51" t="s">
        <v>248</v>
      </c>
      <c r="C355" s="25">
        <v>-23719542.530000001</v>
      </c>
      <c r="D355" s="25">
        <v>-23719542.530000001</v>
      </c>
      <c r="E355" s="25">
        <f t="shared" si="2"/>
        <v>0</v>
      </c>
      <c r="F355" s="25"/>
      <c r="G355" s="39"/>
    </row>
    <row r="356" spans="2:7" x14ac:dyDescent="0.25">
      <c r="B356" s="51" t="s">
        <v>249</v>
      </c>
      <c r="C356" s="25">
        <v>-578389.13</v>
      </c>
      <c r="D356" s="25">
        <v>-578389.13</v>
      </c>
      <c r="E356" s="25">
        <f t="shared" si="2"/>
        <v>0</v>
      </c>
      <c r="F356" s="25"/>
      <c r="G356" s="39"/>
    </row>
    <row r="357" spans="2:7" x14ac:dyDescent="0.25">
      <c r="B357" s="51" t="s">
        <v>250</v>
      </c>
      <c r="C357" s="25">
        <v>-2623728.62</v>
      </c>
      <c r="D357" s="25">
        <v>-2623728.62</v>
      </c>
      <c r="E357" s="25">
        <f t="shared" si="2"/>
        <v>0</v>
      </c>
      <c r="F357" s="25"/>
      <c r="G357" s="39"/>
    </row>
    <row r="358" spans="2:7" x14ac:dyDescent="0.25">
      <c r="B358" s="51" t="s">
        <v>251</v>
      </c>
      <c r="C358" s="25">
        <v>-1441113.13</v>
      </c>
      <c r="D358" s="25">
        <v>-1441113.13</v>
      </c>
      <c r="E358" s="25">
        <f t="shared" si="2"/>
        <v>0</v>
      </c>
      <c r="F358" s="25"/>
      <c r="G358" s="39"/>
    </row>
    <row r="359" spans="2:7" x14ac:dyDescent="0.25">
      <c r="B359" s="51" t="s">
        <v>252</v>
      </c>
      <c r="C359" s="25">
        <v>-2805934.89</v>
      </c>
      <c r="D359" s="25">
        <v>-2835934.89</v>
      </c>
      <c r="E359" s="25">
        <f t="shared" si="2"/>
        <v>-30000</v>
      </c>
      <c r="F359" s="25"/>
      <c r="G359" s="39"/>
    </row>
    <row r="360" spans="2:7" x14ac:dyDescent="0.25">
      <c r="B360" s="51" t="s">
        <v>253</v>
      </c>
      <c r="C360" s="25">
        <v>-3797463.44</v>
      </c>
      <c r="D360" s="25">
        <v>-3797463.44</v>
      </c>
      <c r="E360" s="25">
        <f t="shared" si="2"/>
        <v>0</v>
      </c>
      <c r="F360" s="25"/>
      <c r="G360" s="39"/>
    </row>
    <row r="361" spans="2:7" x14ac:dyDescent="0.25">
      <c r="B361" s="51" t="s">
        <v>254</v>
      </c>
      <c r="C361" s="25">
        <v>-2855982.34</v>
      </c>
      <c r="D361" s="25">
        <v>-2855982.34</v>
      </c>
      <c r="E361" s="25">
        <f t="shared" si="2"/>
        <v>0</v>
      </c>
      <c r="F361" s="25"/>
      <c r="G361" s="39"/>
    </row>
    <row r="362" spans="2:7" x14ac:dyDescent="0.25">
      <c r="B362" s="51" t="s">
        <v>255</v>
      </c>
      <c r="C362" s="25">
        <v>96574.21</v>
      </c>
      <c r="D362" s="25">
        <v>96574.21</v>
      </c>
      <c r="E362" s="25">
        <f t="shared" si="2"/>
        <v>0</v>
      </c>
      <c r="F362" s="25"/>
      <c r="G362" s="39"/>
    </row>
    <row r="363" spans="2:7" x14ac:dyDescent="0.25">
      <c r="B363" s="51" t="s">
        <v>256</v>
      </c>
      <c r="C363" s="25">
        <v>4926067.33</v>
      </c>
      <c r="D363" s="25">
        <v>4926067.33</v>
      </c>
      <c r="E363" s="25">
        <f t="shared" si="2"/>
        <v>0</v>
      </c>
      <c r="F363" s="25"/>
      <c r="G363" s="39"/>
    </row>
    <row r="364" spans="2:7" x14ac:dyDescent="0.25">
      <c r="B364" s="51" t="s">
        <v>257</v>
      </c>
      <c r="C364" s="25">
        <v>-1321604.8700000001</v>
      </c>
      <c r="D364" s="25">
        <v>-1321604.8700000001</v>
      </c>
      <c r="E364" s="25"/>
      <c r="F364" s="25"/>
      <c r="G364" s="39"/>
    </row>
    <row r="365" spans="2:7" x14ac:dyDescent="0.25">
      <c r="B365" s="51" t="s">
        <v>258</v>
      </c>
      <c r="C365" s="25">
        <v>-188921.55</v>
      </c>
      <c r="D365" s="25">
        <v>-188921.55</v>
      </c>
      <c r="E365" s="25"/>
      <c r="F365" s="25"/>
      <c r="G365" s="39"/>
    </row>
    <row r="366" spans="2:7" x14ac:dyDescent="0.25">
      <c r="B366" s="26"/>
      <c r="C366" s="25"/>
      <c r="D366" s="25"/>
      <c r="E366" s="25"/>
      <c r="F366" s="25"/>
      <c r="G366" s="39"/>
    </row>
    <row r="367" spans="2:7" ht="19.5" customHeight="1" x14ac:dyDescent="0.25">
      <c r="C367" s="102">
        <f>SUM(C350:C366)</f>
        <v>-131241218.97999999</v>
      </c>
      <c r="D367" s="102">
        <v>-188921.55</v>
      </c>
      <c r="E367" s="102">
        <f>SUM(E350:E366)</f>
        <v>-8374284.7599999998</v>
      </c>
      <c r="F367" s="47"/>
      <c r="G367" s="48"/>
    </row>
    <row r="369" spans="2:8" x14ac:dyDescent="0.25">
      <c r="H369" s="34"/>
    </row>
    <row r="374" spans="2:8" ht="27" customHeight="1" x14ac:dyDescent="0.25">
      <c r="B374" s="99" t="s">
        <v>259</v>
      </c>
      <c r="C374" s="76" t="s">
        <v>45</v>
      </c>
      <c r="D374" s="21" t="s">
        <v>46</v>
      </c>
      <c r="E374" s="21" t="s">
        <v>242</v>
      </c>
      <c r="F374" s="112" t="s">
        <v>127</v>
      </c>
    </row>
    <row r="375" spans="2:8" x14ac:dyDescent="0.25">
      <c r="B375" s="113" t="s">
        <v>260</v>
      </c>
      <c r="C375" s="23">
        <v>3904371.73</v>
      </c>
      <c r="D375" s="23">
        <v>-9686060.8499999996</v>
      </c>
      <c r="E375" s="25">
        <f t="shared" ref="E375:E389" si="3">D375-C375</f>
        <v>-13590432.58</v>
      </c>
      <c r="F375" s="23"/>
    </row>
    <row r="376" spans="2:8" x14ac:dyDescent="0.25">
      <c r="B376" s="106" t="s">
        <v>261</v>
      </c>
      <c r="C376" s="25">
        <v>-30418.19</v>
      </c>
      <c r="D376" s="25">
        <v>-30418.19</v>
      </c>
      <c r="E376" s="25">
        <f t="shared" si="3"/>
        <v>0</v>
      </c>
      <c r="F376" s="25"/>
    </row>
    <row r="377" spans="2:8" x14ac:dyDescent="0.25">
      <c r="B377" s="106" t="s">
        <v>262</v>
      </c>
      <c r="C377" s="25">
        <v>9555687.7400000002</v>
      </c>
      <c r="D377" s="25">
        <v>9555687.7400000002</v>
      </c>
      <c r="E377" s="25">
        <f t="shared" si="3"/>
        <v>0</v>
      </c>
      <c r="F377" s="25"/>
    </row>
    <row r="378" spans="2:8" x14ac:dyDescent="0.25">
      <c r="B378" s="106" t="s">
        <v>263</v>
      </c>
      <c r="C378" s="25">
        <v>7870532.1699999999</v>
      </c>
      <c r="D378" s="25">
        <v>7870532.1699999999</v>
      </c>
      <c r="E378" s="25">
        <f t="shared" si="3"/>
        <v>0</v>
      </c>
      <c r="F378" s="25"/>
    </row>
    <row r="379" spans="2:8" x14ac:dyDescent="0.25">
      <c r="B379" s="106" t="s">
        <v>264</v>
      </c>
      <c r="C379" s="25">
        <v>6325242.6500000004</v>
      </c>
      <c r="D379" s="25">
        <v>6325242.6500000004</v>
      </c>
      <c r="E379" s="25">
        <f t="shared" si="3"/>
        <v>0</v>
      </c>
      <c r="F379" s="25"/>
    </row>
    <row r="380" spans="2:8" x14ac:dyDescent="0.25">
      <c r="B380" s="106" t="s">
        <v>265</v>
      </c>
      <c r="C380" s="25">
        <v>14004518.77</v>
      </c>
      <c r="D380" s="25">
        <v>14004518.77</v>
      </c>
      <c r="E380" s="25">
        <f t="shared" si="3"/>
        <v>0</v>
      </c>
      <c r="F380" s="25"/>
    </row>
    <row r="381" spans="2:8" x14ac:dyDescent="0.25">
      <c r="B381" s="106" t="s">
        <v>266</v>
      </c>
      <c r="C381" s="25">
        <v>743959.54</v>
      </c>
      <c r="D381" s="25">
        <v>743959.54</v>
      </c>
      <c r="E381" s="25">
        <f t="shared" si="3"/>
        <v>0</v>
      </c>
      <c r="F381" s="25"/>
    </row>
    <row r="382" spans="2:8" x14ac:dyDescent="0.25">
      <c r="B382" s="106" t="s">
        <v>267</v>
      </c>
      <c r="C382" s="25">
        <v>12072233.859999999</v>
      </c>
      <c r="D382" s="25">
        <v>12072233.859999999</v>
      </c>
      <c r="E382" s="25">
        <f t="shared" si="3"/>
        <v>0</v>
      </c>
      <c r="F382" s="25"/>
    </row>
    <row r="383" spans="2:8" x14ac:dyDescent="0.25">
      <c r="B383" s="106" t="s">
        <v>268</v>
      </c>
      <c r="C383" s="25">
        <v>5688352</v>
      </c>
      <c r="D383" s="25">
        <v>5688811.0899999999</v>
      </c>
      <c r="E383" s="25">
        <f t="shared" si="3"/>
        <v>459.08999999985099</v>
      </c>
      <c r="F383" s="25"/>
    </row>
    <row r="384" spans="2:8" x14ac:dyDescent="0.25">
      <c r="B384" s="106" t="s">
        <v>269</v>
      </c>
      <c r="C384" s="25">
        <v>5845416.9500000002</v>
      </c>
      <c r="D384" s="25">
        <v>6056306.4500000002</v>
      </c>
      <c r="E384" s="25">
        <f t="shared" si="3"/>
        <v>210889.5</v>
      </c>
      <c r="F384" s="25"/>
    </row>
    <row r="385" spans="2:8" x14ac:dyDescent="0.25">
      <c r="B385" s="106" t="s">
        <v>270</v>
      </c>
      <c r="C385" s="25"/>
      <c r="D385" s="25">
        <v>5134683.74</v>
      </c>
      <c r="E385" s="25">
        <f t="shared" si="3"/>
        <v>5134683.74</v>
      </c>
      <c r="F385" s="25"/>
    </row>
    <row r="386" spans="2:8" x14ac:dyDescent="0.25">
      <c r="B386" s="106" t="s">
        <v>271</v>
      </c>
      <c r="C386" s="25">
        <v>-3030412.59</v>
      </c>
      <c r="D386" s="25">
        <v>-3296991.52</v>
      </c>
      <c r="E386" s="25">
        <f t="shared" si="3"/>
        <v>-266578.93000000017</v>
      </c>
      <c r="F386" s="25"/>
    </row>
    <row r="387" spans="2:8" x14ac:dyDescent="0.25">
      <c r="B387" s="106" t="s">
        <v>272</v>
      </c>
      <c r="C387" s="25">
        <v>-17287781.260000002</v>
      </c>
      <c r="D387" s="25">
        <v>-17318120.739999998</v>
      </c>
      <c r="E387" s="25">
        <f t="shared" si="3"/>
        <v>-30339.479999996722</v>
      </c>
      <c r="F387" s="25"/>
    </row>
    <row r="388" spans="2:8" x14ac:dyDescent="0.25">
      <c r="B388" s="106" t="s">
        <v>273</v>
      </c>
      <c r="C388" s="25">
        <v>-3819726.8</v>
      </c>
      <c r="D388" s="25">
        <v>-3819726.8</v>
      </c>
      <c r="E388" s="25">
        <f t="shared" si="3"/>
        <v>0</v>
      </c>
      <c r="F388" s="25"/>
    </row>
    <row r="389" spans="2:8" x14ac:dyDescent="0.25">
      <c r="B389" s="106" t="s">
        <v>274</v>
      </c>
      <c r="C389" s="25">
        <v>-17104865.5</v>
      </c>
      <c r="D389" s="25">
        <v>-17104865.5</v>
      </c>
      <c r="E389" s="25">
        <f t="shared" si="3"/>
        <v>0</v>
      </c>
      <c r="F389" s="25"/>
    </row>
    <row r="390" spans="2:8" x14ac:dyDescent="0.25">
      <c r="B390" s="106" t="s">
        <v>275</v>
      </c>
      <c r="C390" s="25">
        <v>-2469700.42</v>
      </c>
      <c r="D390" s="25">
        <v>-2469700.42</v>
      </c>
      <c r="E390" s="25">
        <f>D390-C390</f>
        <v>0</v>
      </c>
      <c r="F390" s="25"/>
    </row>
    <row r="391" spans="2:8" x14ac:dyDescent="0.25">
      <c r="B391" s="106" t="s">
        <v>276</v>
      </c>
      <c r="C391" s="25">
        <v>-546832.87</v>
      </c>
      <c r="D391" s="25">
        <v>-546832.87</v>
      </c>
      <c r="E391" s="25">
        <f>D391-C391</f>
        <v>0</v>
      </c>
      <c r="F391" s="25"/>
    </row>
    <row r="392" spans="2:8" x14ac:dyDescent="0.25">
      <c r="B392" s="106" t="s">
        <v>277</v>
      </c>
      <c r="C392" s="25">
        <v>-53344.54</v>
      </c>
      <c r="D392" s="25">
        <v>-53344.54</v>
      </c>
      <c r="E392" s="25">
        <f>D392-C392</f>
        <v>0</v>
      </c>
      <c r="F392" s="25"/>
    </row>
    <row r="393" spans="2:8" x14ac:dyDescent="0.25">
      <c r="B393" s="106" t="s">
        <v>278</v>
      </c>
      <c r="C393" s="25">
        <v>-48000</v>
      </c>
      <c r="D393" s="25">
        <v>-48000</v>
      </c>
      <c r="E393" s="25">
        <f>D393-C393</f>
        <v>0</v>
      </c>
      <c r="F393" s="25"/>
    </row>
    <row r="394" spans="2:8" x14ac:dyDescent="0.25">
      <c r="B394" s="106" t="s">
        <v>279</v>
      </c>
      <c r="C394" s="25"/>
      <c r="D394" s="25">
        <v>-1104556.79</v>
      </c>
      <c r="E394" s="25">
        <f>D394-C394</f>
        <v>-1104556.79</v>
      </c>
      <c r="F394" s="25"/>
    </row>
    <row r="395" spans="2:8" x14ac:dyDescent="0.25">
      <c r="B395" s="106" t="s">
        <v>280</v>
      </c>
      <c r="C395" s="25">
        <v>17714861.510000002</v>
      </c>
      <c r="D395" s="25">
        <v>21659418.640000001</v>
      </c>
      <c r="E395" s="25"/>
      <c r="F395" s="25"/>
    </row>
    <row r="396" spans="2:8" x14ac:dyDescent="0.25">
      <c r="B396" s="26"/>
      <c r="C396" s="25"/>
      <c r="D396" s="25"/>
      <c r="E396" s="25"/>
      <c r="F396" s="25"/>
    </row>
    <row r="397" spans="2:8" ht="20.25" customHeight="1" x14ac:dyDescent="0.25">
      <c r="C397" s="102">
        <f>SUM(C375:C394)</f>
        <v>21619233.240000006</v>
      </c>
      <c r="D397" s="102">
        <f>SUM(D375:D394)</f>
        <v>11973357.79000001</v>
      </c>
      <c r="E397" s="102">
        <f>SUM(E375:E394)</f>
        <v>-9645875.4499999955</v>
      </c>
      <c r="F397" s="114"/>
      <c r="H397" s="34"/>
    </row>
    <row r="403" spans="2:5" x14ac:dyDescent="0.25">
      <c r="B403" s="14" t="s">
        <v>281</v>
      </c>
    </row>
    <row r="405" spans="2:5" ht="30.75" customHeight="1" x14ac:dyDescent="0.25">
      <c r="B405" s="99" t="s">
        <v>282</v>
      </c>
      <c r="C405" s="76" t="s">
        <v>45</v>
      </c>
      <c r="D405" s="21" t="s">
        <v>46</v>
      </c>
      <c r="E405" s="21" t="s">
        <v>47</v>
      </c>
    </row>
    <row r="406" spans="2:5" x14ac:dyDescent="0.25">
      <c r="B406" s="100" t="s">
        <v>283</v>
      </c>
      <c r="C406" s="32">
        <v>12000</v>
      </c>
      <c r="D406" s="105">
        <v>12000</v>
      </c>
      <c r="E406" s="32">
        <f t="shared" ref="E406:E422" si="4">D406-C406</f>
        <v>0</v>
      </c>
    </row>
    <row r="407" spans="2:5" x14ac:dyDescent="0.25">
      <c r="B407" s="100" t="s">
        <v>284</v>
      </c>
      <c r="C407" s="32">
        <v>12000</v>
      </c>
      <c r="D407" s="105">
        <v>12000</v>
      </c>
      <c r="E407" s="32">
        <f t="shared" si="4"/>
        <v>0</v>
      </c>
    </row>
    <row r="408" spans="2:5" x14ac:dyDescent="0.25">
      <c r="B408" s="100" t="s">
        <v>285</v>
      </c>
      <c r="C408" s="32">
        <v>13564.75</v>
      </c>
      <c r="D408" s="105">
        <v>14307.7</v>
      </c>
      <c r="E408" s="32">
        <f t="shared" si="4"/>
        <v>742.95000000000073</v>
      </c>
    </row>
    <row r="409" spans="2:5" x14ac:dyDescent="0.25">
      <c r="B409" s="100" t="s">
        <v>286</v>
      </c>
      <c r="C409" s="32">
        <v>1446007.01</v>
      </c>
      <c r="D409" s="105">
        <v>2661248.16</v>
      </c>
      <c r="E409" s="32">
        <f t="shared" si="4"/>
        <v>1215241.1500000001</v>
      </c>
    </row>
    <row r="410" spans="2:5" x14ac:dyDescent="0.25">
      <c r="B410" s="100" t="s">
        <v>287</v>
      </c>
      <c r="C410" s="32">
        <v>412946.87</v>
      </c>
      <c r="D410" s="105">
        <v>403921.83</v>
      </c>
      <c r="E410" s="32">
        <f t="shared" si="4"/>
        <v>-9025.039999999979</v>
      </c>
    </row>
    <row r="411" spans="2:5" x14ac:dyDescent="0.25">
      <c r="B411" s="100" t="s">
        <v>288</v>
      </c>
      <c r="C411" s="32">
        <v>482652.22</v>
      </c>
      <c r="D411" s="5">
        <v>668224.97</v>
      </c>
      <c r="E411" s="32">
        <f t="shared" si="4"/>
        <v>185572.75</v>
      </c>
    </row>
    <row r="412" spans="2:5" x14ac:dyDescent="0.25">
      <c r="B412" s="100" t="s">
        <v>289</v>
      </c>
      <c r="C412" s="32">
        <v>107930.65</v>
      </c>
      <c r="D412" s="105">
        <v>107930.65</v>
      </c>
      <c r="E412" s="32">
        <f t="shared" si="4"/>
        <v>0</v>
      </c>
    </row>
    <row r="413" spans="2:5" x14ac:dyDescent="0.25">
      <c r="B413" s="100" t="s">
        <v>290</v>
      </c>
      <c r="C413" s="32">
        <v>65016.03</v>
      </c>
      <c r="D413" s="5">
        <v>0.03</v>
      </c>
      <c r="E413" s="32">
        <f t="shared" si="4"/>
        <v>-65016</v>
      </c>
    </row>
    <row r="414" spans="2:5" x14ac:dyDescent="0.25">
      <c r="B414" s="100" t="s">
        <v>291</v>
      </c>
      <c r="C414" s="32">
        <v>14477.24</v>
      </c>
      <c r="D414" s="105"/>
      <c r="E414" s="32">
        <f t="shared" si="4"/>
        <v>-14477.24</v>
      </c>
    </row>
    <row r="415" spans="2:5" x14ac:dyDescent="0.25">
      <c r="B415" s="100" t="s">
        <v>292</v>
      </c>
      <c r="C415" s="32">
        <v>1735231.88</v>
      </c>
      <c r="D415" s="105">
        <v>65881.86</v>
      </c>
      <c r="E415" s="32">
        <f t="shared" si="4"/>
        <v>-1669350.0199999998</v>
      </c>
    </row>
    <row r="416" spans="2:5" x14ac:dyDescent="0.25">
      <c r="B416" s="100" t="s">
        <v>293</v>
      </c>
      <c r="C416" s="32">
        <v>1191764.19</v>
      </c>
      <c r="D416" s="105">
        <v>1191764.19</v>
      </c>
      <c r="E416" s="32">
        <f t="shared" si="4"/>
        <v>0</v>
      </c>
    </row>
    <row r="417" spans="2:5" x14ac:dyDescent="0.25">
      <c r="B417" s="115" t="s">
        <v>294</v>
      </c>
      <c r="C417" s="116">
        <v>159202.29999999999</v>
      </c>
      <c r="D417" s="105">
        <v>301.83999999999997</v>
      </c>
      <c r="E417" s="32">
        <f t="shared" si="4"/>
        <v>-158900.46</v>
      </c>
    </row>
    <row r="418" spans="2:5" x14ac:dyDescent="0.25">
      <c r="B418" s="115" t="s">
        <v>295</v>
      </c>
      <c r="C418" s="116"/>
      <c r="D418" s="105">
        <v>4642137.34</v>
      </c>
      <c r="E418" s="32">
        <f t="shared" si="4"/>
        <v>4642137.34</v>
      </c>
    </row>
    <row r="419" spans="2:5" x14ac:dyDescent="0.25">
      <c r="B419" s="5" t="s">
        <v>296</v>
      </c>
      <c r="C419" s="116"/>
      <c r="D419" s="105">
        <v>4588436.6100000003</v>
      </c>
      <c r="E419" s="32">
        <f t="shared" si="4"/>
        <v>4588436.6100000003</v>
      </c>
    </row>
    <row r="420" spans="2:5" x14ac:dyDescent="0.25">
      <c r="B420" s="115" t="s">
        <v>297</v>
      </c>
      <c r="C420" s="116"/>
      <c r="D420" s="105">
        <v>7500000</v>
      </c>
      <c r="E420" s="32">
        <f t="shared" si="4"/>
        <v>7500000</v>
      </c>
    </row>
    <row r="421" spans="2:5" x14ac:dyDescent="0.25">
      <c r="B421" s="115" t="s">
        <v>298</v>
      </c>
      <c r="C421" s="116"/>
      <c r="D421" s="105">
        <v>874284.76</v>
      </c>
      <c r="E421" s="32">
        <f t="shared" si="4"/>
        <v>874284.76</v>
      </c>
    </row>
    <row r="422" spans="2:5" x14ac:dyDescent="0.25">
      <c r="B422" s="115" t="s">
        <v>299</v>
      </c>
      <c r="C422" s="116">
        <v>438852.05</v>
      </c>
      <c r="D422" s="105">
        <v>496026.14</v>
      </c>
      <c r="E422" s="32">
        <f t="shared" si="4"/>
        <v>57174.090000000026</v>
      </c>
    </row>
    <row r="423" spans="2:5" x14ac:dyDescent="0.25">
      <c r="B423" s="117"/>
      <c r="C423" s="116"/>
      <c r="D423" s="105"/>
      <c r="E423" s="32"/>
    </row>
    <row r="424" spans="2:5" ht="21.75" customHeight="1" x14ac:dyDescent="0.25">
      <c r="C424" s="102">
        <f>SUM(C406:C423)</f>
        <v>6091645.1899999995</v>
      </c>
      <c r="D424" s="102">
        <f>SUM(D406:D423)</f>
        <v>23238466.080000002</v>
      </c>
      <c r="E424" s="102">
        <f>SUM(E406:E423)</f>
        <v>17146820.890000001</v>
      </c>
    </row>
    <row r="429" spans="2:5" ht="24" customHeight="1" x14ac:dyDescent="0.25">
      <c r="B429" s="99" t="s">
        <v>300</v>
      </c>
      <c r="C429" s="76" t="s">
        <v>47</v>
      </c>
      <c r="D429" s="21" t="s">
        <v>301</v>
      </c>
      <c r="E429" s="10"/>
    </row>
    <row r="430" spans="2:5" x14ac:dyDescent="0.25">
      <c r="B430" s="49" t="s">
        <v>302</v>
      </c>
      <c r="C430" s="111">
        <v>0</v>
      </c>
      <c r="D430" s="23"/>
      <c r="E430" s="36"/>
    </row>
    <row r="431" spans="2:5" x14ac:dyDescent="0.25">
      <c r="B431" s="51" t="s">
        <v>303</v>
      </c>
      <c r="C431" s="39"/>
      <c r="D431" s="25"/>
      <c r="E431" s="36"/>
    </row>
    <row r="432" spans="2:5" x14ac:dyDescent="0.25">
      <c r="B432" s="24" t="s">
        <v>304</v>
      </c>
      <c r="C432" s="118">
        <f>SUM(C430:C431)</f>
        <v>0</v>
      </c>
      <c r="D432" s="25"/>
      <c r="E432" s="36"/>
    </row>
    <row r="433" spans="2:8" x14ac:dyDescent="0.25">
      <c r="B433" s="51" t="s">
        <v>305</v>
      </c>
      <c r="C433" s="32">
        <v>-316469.14</v>
      </c>
      <c r="D433" s="25"/>
      <c r="E433" s="36"/>
    </row>
    <row r="434" spans="2:8" x14ac:dyDescent="0.25">
      <c r="B434" s="51" t="s">
        <v>306</v>
      </c>
      <c r="C434" s="39">
        <v>-42407.58</v>
      </c>
      <c r="D434" s="25"/>
      <c r="E434" s="36"/>
    </row>
    <row r="435" spans="2:8" x14ac:dyDescent="0.25">
      <c r="B435" s="51" t="s">
        <v>307</v>
      </c>
      <c r="C435" s="39">
        <v>-47342.15</v>
      </c>
      <c r="D435" s="25"/>
      <c r="E435" s="36"/>
    </row>
    <row r="436" spans="2:8" x14ac:dyDescent="0.25">
      <c r="B436" s="51" t="s">
        <v>308</v>
      </c>
      <c r="C436" s="39">
        <v>-2980</v>
      </c>
      <c r="D436" s="25"/>
      <c r="E436" s="36"/>
    </row>
    <row r="437" spans="2:8" x14ac:dyDescent="0.25">
      <c r="B437" s="24" t="s">
        <v>309</v>
      </c>
      <c r="C437" s="118">
        <f>SUM(C433:C436)</f>
        <v>-409198.87000000005</v>
      </c>
      <c r="D437" s="25"/>
      <c r="E437" s="36"/>
      <c r="F437" s="10"/>
      <c r="G437" s="10"/>
    </row>
    <row r="438" spans="2:8" x14ac:dyDescent="0.25">
      <c r="B438" s="26"/>
      <c r="C438" s="42"/>
      <c r="D438" s="27"/>
      <c r="E438" s="36"/>
      <c r="F438" s="10"/>
      <c r="G438" s="10"/>
    </row>
    <row r="439" spans="2:8" ht="18" customHeight="1" x14ac:dyDescent="0.25">
      <c r="C439" s="80">
        <f>C432+C437</f>
        <v>-409198.87000000005</v>
      </c>
      <c r="D439" s="21"/>
      <c r="E439" s="10"/>
      <c r="F439" s="10"/>
      <c r="G439" s="10"/>
    </row>
    <row r="440" spans="2:8" ht="18" customHeight="1" x14ac:dyDescent="0.25">
      <c r="C440" s="10"/>
      <c r="D440" s="10"/>
      <c r="E440" s="10"/>
      <c r="F440" s="10"/>
      <c r="G440" s="10"/>
    </row>
    <row r="441" spans="2:8" ht="18" customHeight="1" x14ac:dyDescent="0.25">
      <c r="C441" s="10"/>
      <c r="D441" s="62"/>
      <c r="E441" s="10"/>
      <c r="F441" s="10"/>
      <c r="G441" s="10"/>
    </row>
    <row r="442" spans="2:8" x14ac:dyDescent="0.25">
      <c r="F442" s="10"/>
      <c r="G442" s="10"/>
      <c r="H442" s="34"/>
    </row>
    <row r="443" spans="2:8" x14ac:dyDescent="0.25">
      <c r="B443" s="14" t="s">
        <v>310</v>
      </c>
      <c r="F443" s="10"/>
      <c r="G443" s="10"/>
    </row>
    <row r="444" spans="2:8" ht="12" customHeight="1" x14ac:dyDescent="0.25">
      <c r="B444" s="14" t="s">
        <v>311</v>
      </c>
      <c r="F444" s="10"/>
      <c r="G444" s="10"/>
    </row>
    <row r="445" spans="2:8" x14ac:dyDescent="0.25">
      <c r="B445" s="119" t="s">
        <v>312</v>
      </c>
      <c r="C445" s="120"/>
      <c r="D445" s="120"/>
      <c r="E445" s="121"/>
      <c r="F445" s="10"/>
      <c r="G445" s="10"/>
    </row>
    <row r="446" spans="2:8" x14ac:dyDescent="0.25">
      <c r="B446" s="122" t="s">
        <v>313</v>
      </c>
      <c r="C446" s="123"/>
      <c r="D446" s="123"/>
      <c r="E446" s="124"/>
      <c r="F446" s="10"/>
      <c r="G446" s="125"/>
    </row>
    <row r="447" spans="2:8" x14ac:dyDescent="0.25">
      <c r="B447" s="126" t="s">
        <v>314</v>
      </c>
      <c r="C447" s="127"/>
      <c r="D447" s="127"/>
      <c r="E447" s="128"/>
      <c r="F447" s="10"/>
      <c r="G447" s="125"/>
    </row>
    <row r="448" spans="2:8" x14ac:dyDescent="0.25">
      <c r="B448" s="129" t="s">
        <v>315</v>
      </c>
      <c r="C448" s="130"/>
      <c r="E448" s="131">
        <v>47658795.25</v>
      </c>
      <c r="F448" s="10"/>
      <c r="G448" s="125"/>
      <c r="H448" s="34"/>
    </row>
    <row r="449" spans="2:9" x14ac:dyDescent="0.25">
      <c r="B449" s="132"/>
      <c r="C449" s="132"/>
      <c r="D449" s="10"/>
      <c r="F449" s="10"/>
      <c r="G449" s="125"/>
    </row>
    <row r="450" spans="2:9" x14ac:dyDescent="0.25">
      <c r="B450" s="133" t="s">
        <v>316</v>
      </c>
      <c r="C450" s="133"/>
      <c r="D450" s="134"/>
      <c r="E450" s="135">
        <f>SUM(D450:D456)</f>
        <v>261520.93</v>
      </c>
      <c r="F450" s="10"/>
      <c r="G450" s="10"/>
    </row>
    <row r="451" spans="2:9" x14ac:dyDescent="0.25">
      <c r="B451" s="136" t="s">
        <v>317</v>
      </c>
      <c r="C451" s="136"/>
      <c r="D451" s="134"/>
      <c r="E451" s="137"/>
      <c r="F451" s="10"/>
      <c r="G451" s="10"/>
    </row>
    <row r="452" spans="2:9" x14ac:dyDescent="0.25">
      <c r="B452" s="136" t="s">
        <v>318</v>
      </c>
      <c r="C452" s="136"/>
      <c r="D452" s="135">
        <v>0</v>
      </c>
      <c r="E452" s="138"/>
      <c r="F452" s="10"/>
      <c r="G452" s="10"/>
    </row>
    <row r="453" spans="2:9" x14ac:dyDescent="0.25">
      <c r="B453" s="136" t="s">
        <v>319</v>
      </c>
      <c r="C453" s="136"/>
      <c r="D453" s="135">
        <v>0</v>
      </c>
      <c r="E453" s="138"/>
      <c r="F453" s="10"/>
      <c r="G453" s="125"/>
    </row>
    <row r="454" spans="2:9" x14ac:dyDescent="0.25">
      <c r="B454" s="136" t="s">
        <v>320</v>
      </c>
      <c r="C454" s="136"/>
      <c r="D454" s="135">
        <v>0</v>
      </c>
      <c r="E454" s="138"/>
      <c r="F454" s="10"/>
      <c r="G454" s="10"/>
    </row>
    <row r="455" spans="2:9" x14ac:dyDescent="0.25">
      <c r="B455" s="136" t="s">
        <v>321</v>
      </c>
      <c r="C455" s="136"/>
      <c r="D455" s="135">
        <v>261520.93</v>
      </c>
      <c r="E455" s="138"/>
      <c r="F455" s="10"/>
      <c r="G455" s="10"/>
    </row>
    <row r="456" spans="2:9" x14ac:dyDescent="0.25">
      <c r="B456" s="139" t="s">
        <v>322</v>
      </c>
      <c r="C456" s="140"/>
      <c r="D456" s="135">
        <v>0</v>
      </c>
      <c r="E456" s="138"/>
      <c r="F456" s="10"/>
      <c r="G456" s="10"/>
    </row>
    <row r="457" spans="2:9" x14ac:dyDescent="0.25">
      <c r="B457" s="132"/>
      <c r="C457" s="132"/>
      <c r="D457" s="10"/>
      <c r="F457" s="10"/>
      <c r="G457" s="10"/>
    </row>
    <row r="458" spans="2:9" x14ac:dyDescent="0.25">
      <c r="B458" s="133" t="s">
        <v>323</v>
      </c>
      <c r="C458" s="133"/>
      <c r="D458" s="134"/>
      <c r="E458" s="135">
        <f>SUM(D458:D461)</f>
        <v>8374284.7599999998</v>
      </c>
      <c r="F458" s="10"/>
      <c r="G458" s="10"/>
    </row>
    <row r="459" spans="2:9" x14ac:dyDescent="0.25">
      <c r="B459" s="136" t="s">
        <v>324</v>
      </c>
      <c r="C459" s="136"/>
      <c r="D459" s="135">
        <v>0</v>
      </c>
      <c r="E459" s="138"/>
      <c r="F459" s="10"/>
      <c r="G459" s="10"/>
    </row>
    <row r="460" spans="2:9" x14ac:dyDescent="0.25">
      <c r="B460" s="136" t="s">
        <v>325</v>
      </c>
      <c r="C460" s="136"/>
      <c r="D460" s="135">
        <v>0</v>
      </c>
      <c r="E460" s="138"/>
      <c r="F460" s="10"/>
      <c r="G460" s="10"/>
    </row>
    <row r="461" spans="2:9" x14ac:dyDescent="0.25">
      <c r="B461" s="141" t="s">
        <v>326</v>
      </c>
      <c r="C461" s="142"/>
      <c r="D461" s="135">
        <v>8374284.7599999998</v>
      </c>
      <c r="E461" s="143"/>
      <c r="F461" s="10"/>
      <c r="G461" s="10"/>
    </row>
    <row r="462" spans="2:9" x14ac:dyDescent="0.25">
      <c r="B462" s="132"/>
      <c r="C462" s="132"/>
      <c r="F462" s="10"/>
      <c r="G462" s="10"/>
    </row>
    <row r="463" spans="2:9" x14ac:dyDescent="0.25">
      <c r="B463" s="144" t="s">
        <v>327</v>
      </c>
      <c r="C463" s="144"/>
      <c r="E463" s="145">
        <f>+E448+E450-E458</f>
        <v>39546031.420000002</v>
      </c>
      <c r="F463" s="146"/>
      <c r="G463" s="147"/>
      <c r="I463" s="148"/>
    </row>
    <row r="464" spans="2:9" x14ac:dyDescent="0.25">
      <c r="B464" s="5"/>
      <c r="C464" s="5"/>
      <c r="D464" s="5"/>
      <c r="E464" s="105"/>
      <c r="F464" s="10"/>
      <c r="G464" s="10"/>
    </row>
    <row r="465" spans="2:8" x14ac:dyDescent="0.25">
      <c r="B465" s="119" t="s">
        <v>328</v>
      </c>
      <c r="C465" s="120"/>
      <c r="D465" s="120"/>
      <c r="E465" s="121"/>
      <c r="F465" s="10"/>
      <c r="G465" s="10"/>
    </row>
    <row r="466" spans="2:8" x14ac:dyDescent="0.25">
      <c r="B466" s="122" t="s">
        <v>313</v>
      </c>
      <c r="C466" s="123"/>
      <c r="D466" s="123"/>
      <c r="E466" s="124"/>
      <c r="F466" s="10"/>
      <c r="G466" s="10"/>
    </row>
    <row r="467" spans="2:8" x14ac:dyDescent="0.25">
      <c r="B467" s="126" t="s">
        <v>314</v>
      </c>
      <c r="C467" s="127"/>
      <c r="D467" s="127"/>
      <c r="E467" s="128"/>
      <c r="F467" s="10"/>
      <c r="G467" s="10"/>
    </row>
    <row r="468" spans="2:8" x14ac:dyDescent="0.25">
      <c r="B468" s="129" t="s">
        <v>329</v>
      </c>
      <c r="C468" s="130"/>
      <c r="E468" s="149">
        <v>29500916.120000001</v>
      </c>
      <c r="F468" s="10"/>
      <c r="G468" s="105"/>
    </row>
    <row r="469" spans="2:8" x14ac:dyDescent="0.25">
      <c r="B469" s="132"/>
      <c r="C469" s="132"/>
      <c r="F469" s="10"/>
      <c r="G469" s="10"/>
    </row>
    <row r="470" spans="2:8" x14ac:dyDescent="0.25">
      <c r="B470" s="150" t="s">
        <v>330</v>
      </c>
      <c r="C470" s="150"/>
      <c r="D470" s="134"/>
      <c r="E470" s="151">
        <f>SUM(D470:D491)</f>
        <v>93864.9</v>
      </c>
      <c r="F470" s="10"/>
      <c r="G470" s="10"/>
    </row>
    <row r="471" spans="2:8" x14ac:dyDescent="0.25">
      <c r="B471" s="152" t="s">
        <v>331</v>
      </c>
      <c r="C471" s="153"/>
      <c r="D471" s="134"/>
      <c r="E471" s="154"/>
      <c r="F471" s="10"/>
      <c r="G471" s="10"/>
    </row>
    <row r="472" spans="2:8" x14ac:dyDescent="0.25">
      <c r="B472" s="152" t="s">
        <v>332</v>
      </c>
      <c r="C472" s="153"/>
      <c r="D472" s="134"/>
      <c r="E472" s="154"/>
      <c r="F472" s="10"/>
      <c r="G472" s="10"/>
    </row>
    <row r="473" spans="2:8" x14ac:dyDescent="0.25">
      <c r="B473" s="136" t="s">
        <v>333</v>
      </c>
      <c r="C473" s="136"/>
      <c r="D473" s="135">
        <v>49891.56</v>
      </c>
      <c r="E473" s="155"/>
      <c r="F473" s="10"/>
      <c r="G473" s="10"/>
    </row>
    <row r="474" spans="2:8" x14ac:dyDescent="0.25">
      <c r="B474" s="136" t="s">
        <v>334</v>
      </c>
      <c r="C474" s="136"/>
      <c r="D474" s="135">
        <v>43973.34</v>
      </c>
      <c r="E474" s="155"/>
      <c r="F474" s="10"/>
      <c r="G474" s="10"/>
    </row>
    <row r="475" spans="2:8" x14ac:dyDescent="0.25">
      <c r="B475" s="136" t="s">
        <v>335</v>
      </c>
      <c r="C475" s="136"/>
      <c r="D475" s="135">
        <v>0</v>
      </c>
      <c r="E475" s="155"/>
      <c r="F475" s="10"/>
      <c r="G475" s="10"/>
    </row>
    <row r="476" spans="2:8" x14ac:dyDescent="0.25">
      <c r="B476" s="136" t="s">
        <v>336</v>
      </c>
      <c r="C476" s="136"/>
      <c r="D476" s="135">
        <v>0</v>
      </c>
      <c r="E476" s="155"/>
      <c r="F476" s="10"/>
      <c r="G476" s="10"/>
      <c r="H476" s="34"/>
    </row>
    <row r="477" spans="2:8" x14ac:dyDescent="0.25">
      <c r="B477" s="136" t="s">
        <v>337</v>
      </c>
      <c r="C477" s="136"/>
      <c r="D477" s="135">
        <v>0</v>
      </c>
      <c r="E477" s="155"/>
      <c r="F477" s="10"/>
      <c r="G477" s="125"/>
    </row>
    <row r="478" spans="2:8" x14ac:dyDescent="0.25">
      <c r="B478" s="136" t="s">
        <v>338</v>
      </c>
      <c r="C478" s="136"/>
      <c r="D478" s="135">
        <v>0</v>
      </c>
      <c r="E478" s="155"/>
      <c r="F478" s="10"/>
      <c r="G478" s="10"/>
    </row>
    <row r="479" spans="2:8" x14ac:dyDescent="0.25">
      <c r="B479" s="136" t="s">
        <v>339</v>
      </c>
      <c r="C479" s="136"/>
      <c r="D479" s="135">
        <v>0</v>
      </c>
      <c r="E479" s="155"/>
      <c r="F479" s="10"/>
      <c r="G479" s="125"/>
    </row>
    <row r="480" spans="2:8" x14ac:dyDescent="0.25">
      <c r="B480" s="136" t="s">
        <v>340</v>
      </c>
      <c r="C480" s="136"/>
      <c r="D480" s="135">
        <v>0</v>
      </c>
      <c r="E480" s="155"/>
      <c r="F480" s="10"/>
      <c r="G480" s="10"/>
    </row>
    <row r="481" spans="2:8" x14ac:dyDescent="0.25">
      <c r="B481" s="136" t="s">
        <v>341</v>
      </c>
      <c r="C481" s="136"/>
      <c r="D481" s="135">
        <v>0</v>
      </c>
      <c r="E481" s="155"/>
      <c r="F481" s="10"/>
      <c r="G481" s="125"/>
    </row>
    <row r="482" spans="2:8" x14ac:dyDescent="0.25">
      <c r="B482" s="136" t="s">
        <v>342</v>
      </c>
      <c r="C482" s="136"/>
      <c r="D482" s="135">
        <v>0</v>
      </c>
      <c r="E482" s="155"/>
      <c r="F482" s="10"/>
      <c r="G482" s="125"/>
    </row>
    <row r="483" spans="2:8" x14ac:dyDescent="0.25">
      <c r="B483" s="136" t="s">
        <v>343</v>
      </c>
      <c r="C483" s="136"/>
      <c r="D483" s="135"/>
      <c r="E483" s="155"/>
      <c r="F483" s="10"/>
      <c r="G483" s="125"/>
    </row>
    <row r="484" spans="2:8" x14ac:dyDescent="0.25">
      <c r="B484" s="136" t="s">
        <v>344</v>
      </c>
      <c r="C484" s="136"/>
      <c r="D484" s="135">
        <v>0</v>
      </c>
      <c r="E484" s="155"/>
      <c r="F484" s="10"/>
      <c r="G484" s="125"/>
    </row>
    <row r="485" spans="2:8" x14ac:dyDescent="0.25">
      <c r="B485" s="136" t="s">
        <v>345</v>
      </c>
      <c r="C485" s="136"/>
      <c r="D485" s="135">
        <v>0</v>
      </c>
      <c r="E485" s="155"/>
      <c r="F485" s="10"/>
      <c r="G485" s="125"/>
    </row>
    <row r="486" spans="2:8" x14ac:dyDescent="0.25">
      <c r="B486" s="136" t="s">
        <v>346</v>
      </c>
      <c r="C486" s="136"/>
      <c r="D486" s="135"/>
      <c r="E486" s="155"/>
      <c r="F486" s="10"/>
      <c r="G486" s="125"/>
    </row>
    <row r="487" spans="2:8" x14ac:dyDescent="0.25">
      <c r="B487" s="136" t="s">
        <v>347</v>
      </c>
      <c r="C487" s="136"/>
      <c r="D487" s="135">
        <v>0</v>
      </c>
      <c r="E487" s="155"/>
      <c r="F487" s="10"/>
      <c r="G487" s="156"/>
    </row>
    <row r="488" spans="2:8" x14ac:dyDescent="0.25">
      <c r="B488" s="136" t="s">
        <v>348</v>
      </c>
      <c r="C488" s="136"/>
      <c r="D488" s="135">
        <v>0</v>
      </c>
      <c r="E488" s="155"/>
      <c r="F488" s="10"/>
      <c r="G488" s="10"/>
      <c r="H488" s="34"/>
    </row>
    <row r="489" spans="2:8" x14ac:dyDescent="0.25">
      <c r="B489" s="136" t="s">
        <v>349</v>
      </c>
      <c r="C489" s="136"/>
      <c r="D489" s="135">
        <v>0</v>
      </c>
      <c r="E489" s="155"/>
      <c r="F489" s="10"/>
      <c r="G489" s="10"/>
    </row>
    <row r="490" spans="2:8" ht="12.75" customHeight="1" x14ac:dyDescent="0.25">
      <c r="B490" s="136" t="s">
        <v>350</v>
      </c>
      <c r="C490" s="136"/>
      <c r="D490" s="135">
        <v>0</v>
      </c>
      <c r="E490" s="155"/>
      <c r="F490" s="10"/>
      <c r="G490" s="10"/>
    </row>
    <row r="491" spans="2:8" x14ac:dyDescent="0.25">
      <c r="B491" s="157" t="s">
        <v>351</v>
      </c>
      <c r="C491" s="158"/>
      <c r="D491" s="135">
        <v>0</v>
      </c>
      <c r="E491" s="155"/>
      <c r="F491" s="10"/>
      <c r="G491" s="10"/>
      <c r="H491" s="34"/>
    </row>
    <row r="492" spans="2:8" x14ac:dyDescent="0.25">
      <c r="B492" s="150" t="s">
        <v>352</v>
      </c>
      <c r="C492" s="150"/>
      <c r="D492" s="159"/>
      <c r="E492" s="151">
        <f>SUM(D492:D499)</f>
        <v>191410.48</v>
      </c>
      <c r="F492" s="10"/>
      <c r="G492" s="10"/>
    </row>
    <row r="493" spans="2:8" x14ac:dyDescent="0.25">
      <c r="B493" s="136" t="s">
        <v>353</v>
      </c>
      <c r="C493" s="136"/>
      <c r="D493" s="135">
        <v>191410.48</v>
      </c>
      <c r="E493" s="155"/>
      <c r="F493" s="10"/>
      <c r="G493" s="10"/>
    </row>
    <row r="494" spans="2:8" x14ac:dyDescent="0.25">
      <c r="B494" s="136" t="s">
        <v>354</v>
      </c>
      <c r="C494" s="136"/>
      <c r="D494" s="135">
        <v>0</v>
      </c>
      <c r="E494" s="155"/>
      <c r="F494" s="10"/>
      <c r="G494" s="10"/>
    </row>
    <row r="495" spans="2:8" x14ac:dyDescent="0.25">
      <c r="B495" s="136" t="s">
        <v>355</v>
      </c>
      <c r="C495" s="136"/>
      <c r="D495" s="135">
        <v>0</v>
      </c>
      <c r="E495" s="155"/>
      <c r="F495" s="10"/>
      <c r="G495" s="10"/>
    </row>
    <row r="496" spans="2:8" x14ac:dyDescent="0.25">
      <c r="B496" s="136" t="s">
        <v>356</v>
      </c>
      <c r="C496" s="136"/>
      <c r="D496" s="135">
        <v>0</v>
      </c>
      <c r="E496" s="155"/>
      <c r="F496" s="10"/>
      <c r="G496" s="10"/>
    </row>
    <row r="497" spans="2:7" x14ac:dyDescent="0.25">
      <c r="B497" s="136" t="s">
        <v>357</v>
      </c>
      <c r="C497" s="136"/>
      <c r="D497" s="135">
        <v>0</v>
      </c>
      <c r="E497" s="155"/>
      <c r="F497" s="10"/>
      <c r="G497" s="10"/>
    </row>
    <row r="498" spans="2:7" x14ac:dyDescent="0.25">
      <c r="B498" s="136" t="s">
        <v>358</v>
      </c>
      <c r="C498" s="136"/>
      <c r="D498" s="135">
        <v>0</v>
      </c>
      <c r="E498" s="155"/>
      <c r="F498" s="10"/>
      <c r="G498" s="10"/>
    </row>
    <row r="499" spans="2:7" x14ac:dyDescent="0.25">
      <c r="B499" s="157" t="s">
        <v>359</v>
      </c>
      <c r="C499" s="158"/>
      <c r="D499" s="135">
        <v>0</v>
      </c>
      <c r="E499" s="155"/>
      <c r="F499" s="10"/>
      <c r="G499" s="10"/>
    </row>
    <row r="500" spans="2:7" x14ac:dyDescent="0.25">
      <c r="B500" s="160" t="s">
        <v>360</v>
      </c>
      <c r="E500" s="145">
        <f>+E468-E470+E492</f>
        <v>29598461.700000003</v>
      </c>
      <c r="F500" s="125"/>
      <c r="G500" s="125"/>
    </row>
    <row r="501" spans="2:7" x14ac:dyDescent="0.25">
      <c r="F501" s="161"/>
      <c r="G501" s="34"/>
    </row>
    <row r="502" spans="2:7" x14ac:dyDescent="0.25">
      <c r="E502" s="162"/>
      <c r="F502" s="161"/>
      <c r="G502" s="10"/>
    </row>
    <row r="503" spans="2:7" x14ac:dyDescent="0.25">
      <c r="B503" s="12" t="s">
        <v>361</v>
      </c>
      <c r="C503" s="12"/>
      <c r="D503" s="12"/>
      <c r="E503" s="12"/>
      <c r="F503" s="12"/>
      <c r="G503" s="10"/>
    </row>
    <row r="504" spans="2:7" ht="21" customHeight="1" x14ac:dyDescent="0.25">
      <c r="B504" s="63" t="s">
        <v>362</v>
      </c>
      <c r="C504" s="64" t="s">
        <v>45</v>
      </c>
      <c r="D504" s="97" t="s">
        <v>46</v>
      </c>
      <c r="E504" s="97" t="s">
        <v>47</v>
      </c>
      <c r="F504" s="10"/>
      <c r="G504" s="10"/>
    </row>
    <row r="505" spans="2:7" x14ac:dyDescent="0.25">
      <c r="B505" s="22" t="s">
        <v>363</v>
      </c>
      <c r="C505" s="163">
        <v>0</v>
      </c>
      <c r="D505" s="111">
        <v>0</v>
      </c>
      <c r="E505" s="111"/>
      <c r="F505" s="10"/>
      <c r="G505" s="10"/>
    </row>
    <row r="506" spans="2:7" x14ac:dyDescent="0.25">
      <c r="B506" s="26"/>
      <c r="C506" s="164">
        <v>0</v>
      </c>
      <c r="D506" s="165">
        <v>0</v>
      </c>
      <c r="E506" s="165">
        <v>0</v>
      </c>
      <c r="F506" s="10"/>
      <c r="G506" s="10"/>
    </row>
    <row r="507" spans="2:7" ht="21" customHeight="1" x14ac:dyDescent="0.25">
      <c r="C507" s="21">
        <f>SUM(C506:C506)</f>
        <v>0</v>
      </c>
      <c r="D507" s="21">
        <f>SUM(D506:D506)</f>
        <v>0</v>
      </c>
      <c r="E507" s="21">
        <f>SUM(E506:E506)</f>
        <v>0</v>
      </c>
      <c r="F507" s="10"/>
      <c r="G507" s="10"/>
    </row>
    <row r="508" spans="2:7" x14ac:dyDescent="0.25">
      <c r="F508" s="10"/>
      <c r="G508" s="10"/>
    </row>
    <row r="509" spans="2:7" x14ac:dyDescent="0.25">
      <c r="B509" s="2" t="s">
        <v>364</v>
      </c>
      <c r="F509" s="10"/>
      <c r="G509" s="10"/>
    </row>
    <row r="510" spans="2:7" ht="12" customHeight="1" x14ac:dyDescent="0.25">
      <c r="F510" s="10"/>
      <c r="G510" s="10"/>
    </row>
    <row r="511" spans="2:7" ht="12" customHeight="1" x14ac:dyDescent="0.25">
      <c r="F511" s="10"/>
      <c r="G511" s="10"/>
    </row>
    <row r="512" spans="2:7" ht="12" customHeight="1" x14ac:dyDescent="0.25">
      <c r="F512" s="10"/>
      <c r="G512" s="10"/>
    </row>
    <row r="521" spans="8:8" x14ac:dyDescent="0.25">
      <c r="H521" s="34"/>
    </row>
    <row r="531" spans="8:8" x14ac:dyDescent="0.25">
      <c r="H531" s="34"/>
    </row>
  </sheetData>
  <mergeCells count="65">
    <mergeCell ref="B496:C496"/>
    <mergeCell ref="B497:C497"/>
    <mergeCell ref="B498:C498"/>
    <mergeCell ref="B499:C499"/>
    <mergeCell ref="B503:F503"/>
    <mergeCell ref="B490:C490"/>
    <mergeCell ref="B491:C491"/>
    <mergeCell ref="B492:C492"/>
    <mergeCell ref="B493:C493"/>
    <mergeCell ref="B494:C494"/>
    <mergeCell ref="B495:C495"/>
    <mergeCell ref="B484:C484"/>
    <mergeCell ref="B485:C485"/>
    <mergeCell ref="B486:C486"/>
    <mergeCell ref="B487:C487"/>
    <mergeCell ref="B488:C488"/>
    <mergeCell ref="B489:C489"/>
    <mergeCell ref="B478:C478"/>
    <mergeCell ref="B479:C479"/>
    <mergeCell ref="B480:C480"/>
    <mergeCell ref="B481:C481"/>
    <mergeCell ref="B482:C482"/>
    <mergeCell ref="B483:C483"/>
    <mergeCell ref="B470:C470"/>
    <mergeCell ref="B473:C473"/>
    <mergeCell ref="B474:C474"/>
    <mergeCell ref="B475:C475"/>
    <mergeCell ref="B476:C476"/>
    <mergeCell ref="B477:C477"/>
    <mergeCell ref="B463:C463"/>
    <mergeCell ref="B465:E465"/>
    <mergeCell ref="B466:E466"/>
    <mergeCell ref="B467:E467"/>
    <mergeCell ref="B468:C468"/>
    <mergeCell ref="B469:C469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45:E445"/>
    <mergeCell ref="B446:E446"/>
    <mergeCell ref="B447:E447"/>
    <mergeCell ref="B448:C448"/>
    <mergeCell ref="B449:C449"/>
    <mergeCell ref="B450:C450"/>
    <mergeCell ref="D205:E205"/>
    <mergeCell ref="D213:E213"/>
    <mergeCell ref="D223:E223"/>
    <mergeCell ref="D255:E255"/>
    <mergeCell ref="D265:E265"/>
    <mergeCell ref="F367:G367"/>
    <mergeCell ref="A2:H2"/>
    <mergeCell ref="A3:H3"/>
    <mergeCell ref="A4:H4"/>
    <mergeCell ref="A9:H9"/>
    <mergeCell ref="D78:E78"/>
    <mergeCell ref="D197:E197"/>
  </mergeCells>
  <dataValidations count="4">
    <dataValidation allowBlank="1" showInputMessage="1" showErrorMessage="1" prompt="Especificar origen de dicho recurso: Federal, Estatal, Municipal, Particulares." sqref="D193 D201 D209"/>
    <dataValidation allowBlank="1" showInputMessage="1" showErrorMessage="1" prompt="Características cualitativas significativas que les impacten financieramente." sqref="D158:E158 E193 E201 E209"/>
    <dataValidation allowBlank="1" showInputMessage="1" showErrorMessage="1" prompt="Corresponde al número de la cuenta de acuerdo al Plan de Cuentas emitido por el CONAC (DOF 22/11/2010)." sqref="B158"/>
    <dataValidation allowBlank="1" showInputMessage="1" showErrorMessage="1" prompt="Saldo final del periodo que corresponde la cuenta pública presentada (mensual:  enero, febrero, marzo, etc.; trimestral: 1er, 2do, 3ro. o 4to.)." sqref="C158 C193 C201 C209"/>
  </dataValidations>
  <printOptions horizontalCentered="1"/>
  <pageMargins left="0.31496062992125984" right="0.31496062992125984" top="0.74803149606299213" bottom="0.74803149606299213" header="0.31496062992125984" footer="0.31496062992125984"/>
  <pageSetup scale="6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ADM-3</cp:lastModifiedBy>
  <cp:lastPrinted>2019-07-18T21:04:39Z</cp:lastPrinted>
  <dcterms:created xsi:type="dcterms:W3CDTF">2019-07-18T21:00:26Z</dcterms:created>
  <dcterms:modified xsi:type="dcterms:W3CDTF">2019-07-18T21:05:19Z</dcterms:modified>
</cp:coreProperties>
</file>